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7.xml" ContentType="application/vnd.openxmlformats-officedocument.themeOverride+xml"/>
  <Override PartName="/xl/drawings/drawing5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9.xml" ContentType="application/vnd.openxmlformats-officedocument.themeOverride+xml"/>
  <Override PartName="/xl/drawings/drawing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drawings/drawing8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4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5.xml" ContentType="application/vnd.openxmlformats-officedocument.themeOverride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6.xml" ContentType="application/vnd.openxmlformats-officedocument.themeOverride+xml"/>
  <Override PartName="/xl/drawings/drawing1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1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19.xml" ContentType="application/vnd.openxmlformats-officedocument.themeOverride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0.xml" ContentType="application/vnd.openxmlformats-officedocument.themeOverride+xml"/>
  <Override PartName="/xl/drawings/drawing1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1.xml" ContentType="application/vnd.openxmlformats-officedocument.themeOverride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2.xml" ContentType="application/vnd.openxmlformats-officedocument.themeOverride+xml"/>
  <Override PartName="/xl/drawings/drawing16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3.xml" ContentType="application/vnd.openxmlformats-officedocument.themeOverride+xml"/>
  <Override PartName="/xl/drawings/drawing17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4.xml" ContentType="application/vnd.openxmlformats-officedocument.themeOverride+xml"/>
  <Override PartName="/xl/drawings/drawing18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5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6.xml" ContentType="application/vnd.openxmlformats-officedocument.themeOverride+xml"/>
  <Override PartName="/xl/drawings/drawing19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7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28.xml" ContentType="application/vnd.openxmlformats-officedocument.themeOverride+xml"/>
  <Override PartName="/xl/drawings/drawing20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9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0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1.xml" ContentType="application/vnd.openxmlformats-officedocument.themeOverride+xml"/>
  <Override PartName="/xl/drawings/drawing21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2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3.xml" ContentType="application/vnd.openxmlformats-officedocument.themeOverride+xml"/>
  <Override PartName="/xl/drawings/drawing22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4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5.xml" ContentType="application/vnd.openxmlformats-officedocument.themeOverride+xml"/>
  <Override PartName="/xl/drawings/drawing23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36.xml" ContentType="application/vnd.openxmlformats-officedocument.themeOverride+xml"/>
  <Override PartName="/xl/drawings/drawing24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37.xml" ContentType="application/vnd.openxmlformats-officedocument.themeOverride+xml"/>
  <Override PartName="/xl/drawings/drawing25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38.xml" ContentType="application/vnd.openxmlformats-officedocument.themeOverride+xml"/>
  <Override PartName="/xl/drawings/drawing26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7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39.xml" ContentType="application/vnd.openxmlformats-officedocument.themeOverride+xml"/>
  <Override PartName="/xl/drawings/drawing28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0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filterPrivacy="1" codeName="ThisWorkbook" defaultThemeVersion="124226"/>
  <xr:revisionPtr revIDLastSave="0" documentId="13_ncr:1_{904FA528-97B8-43D9-A0D5-C89FD8973489}" xr6:coauthVersionLast="47" xr6:coauthVersionMax="47" xr10:uidLastSave="{00000000-0000-0000-0000-000000000000}"/>
  <bookViews>
    <workbookView xWindow="-110" yWindow="-110" windowWidth="25820" windowHeight="15620" activeTab="3" xr2:uid="{00000000-000D-0000-FFFF-FFFF00000000}"/>
  </bookViews>
  <sheets>
    <sheet name="⓪基礎データ設定" sheetId="75" r:id="rId1"/>
    <sheet name="①データ貼り付け" sheetId="73" r:id="rId2"/>
    <sheet name="②自動集計ﾌｫｰﾏｯﾄ（変更禁止）" sheetId="72" r:id="rId3"/>
    <sheet name="③グラフ抽出" sheetId="7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K81" i="72" l="1"/>
  <c r="Z28" i="74"/>
  <c r="AA29" i="74"/>
  <c r="AA30" i="74"/>
  <c r="Z30" i="74"/>
  <c r="Z29" i="74"/>
  <c r="J1" i="74"/>
  <c r="R1" i="74" s="1"/>
  <c r="Z1" i="74" s="1"/>
  <c r="AH1" i="74" s="1"/>
  <c r="C1" i="74"/>
  <c r="K1" i="74" s="1"/>
  <c r="S1" i="74" s="1"/>
  <c r="AA1" i="74" s="1"/>
  <c r="AI1" i="74" s="1"/>
  <c r="D1" i="74"/>
  <c r="L1" i="74" s="1"/>
  <c r="T1" i="74" s="1"/>
  <c r="AB1" i="74" s="1"/>
  <c r="AJ1" i="74" s="1"/>
  <c r="AF6" i="72"/>
  <c r="AF5" i="72"/>
  <c r="AY119" i="72"/>
  <c r="AN139" i="72"/>
  <c r="AN119" i="72"/>
  <c r="AN120" i="72" s="1"/>
  <c r="T59" i="72"/>
  <c r="U59" i="72"/>
  <c r="V59" i="72"/>
  <c r="AZ59" i="72" s="1"/>
  <c r="W59" i="72"/>
  <c r="X59" i="72"/>
  <c r="Y59" i="72"/>
  <c r="Z59" i="72"/>
  <c r="T60" i="72"/>
  <c r="U60" i="72"/>
  <c r="V60" i="72"/>
  <c r="AZ60" i="72" s="1"/>
  <c r="W60" i="72"/>
  <c r="X60" i="72"/>
  <c r="Y60" i="72"/>
  <c r="Z60" i="72"/>
  <c r="T61" i="72"/>
  <c r="U61" i="72"/>
  <c r="V61" i="72"/>
  <c r="AZ61" i="72" s="1"/>
  <c r="W61" i="72"/>
  <c r="X61" i="72"/>
  <c r="Y61" i="72"/>
  <c r="Z61" i="72"/>
  <c r="T62" i="72"/>
  <c r="U62" i="72"/>
  <c r="V62" i="72"/>
  <c r="AZ62" i="72" s="1"/>
  <c r="W62" i="72"/>
  <c r="X62" i="72"/>
  <c r="Y62" i="72"/>
  <c r="Z62" i="72"/>
  <c r="T63" i="72"/>
  <c r="U63" i="72"/>
  <c r="V63" i="72"/>
  <c r="AZ63" i="72" s="1"/>
  <c r="W63" i="72"/>
  <c r="X63" i="72"/>
  <c r="Y63" i="72"/>
  <c r="Z63" i="72"/>
  <c r="T64" i="72"/>
  <c r="U64" i="72"/>
  <c r="V64" i="72"/>
  <c r="W64" i="72"/>
  <c r="X64" i="72"/>
  <c r="Y64" i="72"/>
  <c r="Z64" i="72"/>
  <c r="T65" i="72"/>
  <c r="U65" i="72"/>
  <c r="V65" i="72"/>
  <c r="W65" i="72"/>
  <c r="X65" i="72"/>
  <c r="Y65" i="72"/>
  <c r="Z65" i="72"/>
  <c r="T66" i="72"/>
  <c r="U66" i="72"/>
  <c r="V66" i="72"/>
  <c r="W66" i="72"/>
  <c r="X66" i="72"/>
  <c r="Y66" i="72"/>
  <c r="Z66" i="72"/>
  <c r="U58" i="72"/>
  <c r="V58" i="72"/>
  <c r="AZ58" i="72" s="1"/>
  <c r="W58" i="72"/>
  <c r="X58" i="72"/>
  <c r="Y58" i="72"/>
  <c r="Z58" i="72"/>
  <c r="T58" i="72"/>
  <c r="T33" i="72"/>
  <c r="U33" i="72"/>
  <c r="V33" i="72"/>
  <c r="AZ33" i="72" s="1"/>
  <c r="W33" i="72"/>
  <c r="X33" i="72"/>
  <c r="Y33" i="72"/>
  <c r="Z33" i="72"/>
  <c r="T34" i="72"/>
  <c r="U34" i="72"/>
  <c r="V34" i="72"/>
  <c r="AZ34" i="72" s="1"/>
  <c r="W34" i="72"/>
  <c r="X34" i="72"/>
  <c r="Y34" i="72"/>
  <c r="Z34" i="72"/>
  <c r="T35" i="72"/>
  <c r="U35" i="72"/>
  <c r="V35" i="72"/>
  <c r="AZ35" i="72" s="1"/>
  <c r="W35" i="72"/>
  <c r="X35" i="72"/>
  <c r="Y35" i="72"/>
  <c r="Z35" i="72"/>
  <c r="T36" i="72"/>
  <c r="U36" i="72"/>
  <c r="V36" i="72"/>
  <c r="AZ36" i="72" s="1"/>
  <c r="W36" i="72"/>
  <c r="X36" i="72"/>
  <c r="Y36" i="72"/>
  <c r="Z36" i="72"/>
  <c r="T37" i="72"/>
  <c r="U37" i="72"/>
  <c r="V37" i="72"/>
  <c r="AZ37" i="72" s="1"/>
  <c r="W37" i="72"/>
  <c r="X37" i="72"/>
  <c r="Y37" i="72"/>
  <c r="Z37" i="72"/>
  <c r="T38" i="72"/>
  <c r="U38" i="72"/>
  <c r="V38" i="72"/>
  <c r="AZ38" i="72" s="1"/>
  <c r="W38" i="72"/>
  <c r="X38" i="72"/>
  <c r="Y38" i="72"/>
  <c r="Z38" i="72"/>
  <c r="T39" i="72"/>
  <c r="U39" i="72"/>
  <c r="V39" i="72"/>
  <c r="W39" i="72"/>
  <c r="X39" i="72"/>
  <c r="Y39" i="72"/>
  <c r="Z39" i="72"/>
  <c r="T40" i="72"/>
  <c r="U40" i="72"/>
  <c r="V40" i="72"/>
  <c r="W40" i="72"/>
  <c r="X40" i="72"/>
  <c r="Y40" i="72"/>
  <c r="Z40" i="72"/>
  <c r="U32" i="72"/>
  <c r="V32" i="72"/>
  <c r="AZ32" i="72" s="1"/>
  <c r="W32" i="72"/>
  <c r="X32" i="72"/>
  <c r="Y32" i="72"/>
  <c r="Z32" i="72"/>
  <c r="T32" i="72"/>
  <c r="AN44" i="72"/>
  <c r="AN46" i="72"/>
  <c r="C92" i="72"/>
  <c r="D92" i="72"/>
  <c r="E92" i="72"/>
  <c r="F92" i="72"/>
  <c r="G92" i="72"/>
  <c r="H92" i="72"/>
  <c r="B92" i="72"/>
  <c r="B87" i="72"/>
  <c r="C87" i="72"/>
  <c r="D87" i="72"/>
  <c r="E87" i="72"/>
  <c r="F87" i="72"/>
  <c r="G87" i="72"/>
  <c r="H87" i="72"/>
  <c r="B88" i="72"/>
  <c r="C88" i="72"/>
  <c r="D88" i="72"/>
  <c r="E88" i="72"/>
  <c r="F88" i="72"/>
  <c r="G88" i="72"/>
  <c r="H88" i="72"/>
  <c r="B89" i="72"/>
  <c r="C89" i="72"/>
  <c r="D89" i="72"/>
  <c r="E89" i="72"/>
  <c r="F89" i="72"/>
  <c r="G89" i="72"/>
  <c r="H89" i="72"/>
  <c r="B90" i="72"/>
  <c r="C90" i="72"/>
  <c r="D90" i="72"/>
  <c r="E90" i="72"/>
  <c r="F90" i="72"/>
  <c r="G90" i="72"/>
  <c r="H90" i="72"/>
  <c r="C86" i="72"/>
  <c r="D86" i="72"/>
  <c r="E86" i="72"/>
  <c r="F86" i="72"/>
  <c r="G86" i="72"/>
  <c r="H86" i="72"/>
  <c r="B86" i="72"/>
  <c r="B60" i="72"/>
  <c r="C60" i="72"/>
  <c r="D60" i="72"/>
  <c r="E60" i="72"/>
  <c r="F60" i="72"/>
  <c r="G60" i="72"/>
  <c r="H60" i="72"/>
  <c r="B61" i="72"/>
  <c r="C61" i="72"/>
  <c r="D61" i="72"/>
  <c r="E61" i="72"/>
  <c r="F61" i="72"/>
  <c r="G61" i="72"/>
  <c r="H61" i="72"/>
  <c r="B62" i="72"/>
  <c r="C62" i="72"/>
  <c r="D62" i="72"/>
  <c r="E62" i="72"/>
  <c r="F62" i="72"/>
  <c r="G62" i="72"/>
  <c r="H62" i="72"/>
  <c r="B63" i="72"/>
  <c r="C63" i="72"/>
  <c r="D63" i="72"/>
  <c r="E63" i="72"/>
  <c r="F63" i="72"/>
  <c r="G63" i="72"/>
  <c r="H63" i="72"/>
  <c r="B64" i="72"/>
  <c r="C64" i="72"/>
  <c r="D64" i="72"/>
  <c r="E64" i="72"/>
  <c r="F64" i="72"/>
  <c r="G64" i="72"/>
  <c r="H64" i="72"/>
  <c r="B65" i="72"/>
  <c r="C65" i="72"/>
  <c r="D65" i="72"/>
  <c r="E65" i="72"/>
  <c r="F65" i="72"/>
  <c r="G65" i="72"/>
  <c r="H65" i="72"/>
  <c r="B66" i="72"/>
  <c r="C66" i="72"/>
  <c r="D66" i="72"/>
  <c r="E66" i="72"/>
  <c r="F66" i="72"/>
  <c r="G66" i="72"/>
  <c r="H66" i="72"/>
  <c r="B67" i="72"/>
  <c r="C67" i="72"/>
  <c r="D67" i="72"/>
  <c r="E67" i="72"/>
  <c r="F67" i="72"/>
  <c r="G67" i="72"/>
  <c r="H67" i="72"/>
  <c r="B68" i="72"/>
  <c r="C68" i="72"/>
  <c r="D68" i="72"/>
  <c r="E68" i="72"/>
  <c r="F68" i="72"/>
  <c r="G68" i="72"/>
  <c r="H68" i="72"/>
  <c r="B69" i="72"/>
  <c r="C69" i="72"/>
  <c r="D69" i="72"/>
  <c r="E69" i="72"/>
  <c r="F69" i="72"/>
  <c r="G69" i="72"/>
  <c r="H69" i="72"/>
  <c r="B70" i="72"/>
  <c r="C70" i="72"/>
  <c r="D70" i="72"/>
  <c r="E70" i="72"/>
  <c r="F70" i="72"/>
  <c r="G70" i="72"/>
  <c r="H70" i="72"/>
  <c r="B71" i="72"/>
  <c r="C71" i="72"/>
  <c r="D71" i="72"/>
  <c r="E71" i="72"/>
  <c r="F71" i="72"/>
  <c r="G71" i="72"/>
  <c r="H71" i="72"/>
  <c r="B72" i="72"/>
  <c r="C72" i="72"/>
  <c r="D72" i="72"/>
  <c r="E72" i="72"/>
  <c r="F72" i="72"/>
  <c r="G72" i="72"/>
  <c r="H72" i="72"/>
  <c r="B73" i="72"/>
  <c r="C73" i="72"/>
  <c r="D73" i="72"/>
  <c r="E73" i="72"/>
  <c r="F73" i="72"/>
  <c r="G73" i="72"/>
  <c r="H73" i="72"/>
  <c r="B74" i="72"/>
  <c r="C74" i="72"/>
  <c r="D74" i="72"/>
  <c r="E74" i="72"/>
  <c r="F74" i="72"/>
  <c r="G74" i="72"/>
  <c r="H74" i="72"/>
  <c r="B75" i="72"/>
  <c r="C75" i="72"/>
  <c r="D75" i="72"/>
  <c r="E75" i="72"/>
  <c r="F75" i="72"/>
  <c r="G75" i="72"/>
  <c r="H75" i="72"/>
  <c r="B76" i="72"/>
  <c r="C76" i="72"/>
  <c r="D76" i="72"/>
  <c r="E76" i="72"/>
  <c r="F76" i="72"/>
  <c r="G76" i="72"/>
  <c r="H76" i="72"/>
  <c r="B77" i="72"/>
  <c r="C77" i="72"/>
  <c r="D77" i="72"/>
  <c r="E77" i="72"/>
  <c r="F77" i="72"/>
  <c r="G77" i="72"/>
  <c r="H77" i="72"/>
  <c r="B78" i="72"/>
  <c r="C78" i="72"/>
  <c r="D78" i="72"/>
  <c r="E78" i="72"/>
  <c r="F78" i="72"/>
  <c r="G78" i="72"/>
  <c r="H78" i="72"/>
  <c r="B79" i="72"/>
  <c r="C79" i="72"/>
  <c r="D79" i="72"/>
  <c r="E79" i="72"/>
  <c r="F79" i="72"/>
  <c r="G79" i="72"/>
  <c r="H79" i="72"/>
  <c r="B80" i="72"/>
  <c r="C80" i="72"/>
  <c r="D80" i="72"/>
  <c r="E80" i="72"/>
  <c r="F80" i="72"/>
  <c r="G80" i="72"/>
  <c r="H80" i="72"/>
  <c r="B81" i="72"/>
  <c r="C81" i="72"/>
  <c r="D81" i="72"/>
  <c r="E81" i="72"/>
  <c r="F81" i="72"/>
  <c r="G81" i="72"/>
  <c r="H81" i="72"/>
  <c r="B82" i="72"/>
  <c r="C82" i="72"/>
  <c r="D82" i="72"/>
  <c r="E82" i="72"/>
  <c r="F82" i="72"/>
  <c r="G82" i="72"/>
  <c r="H82" i="72"/>
  <c r="B83" i="72"/>
  <c r="C83" i="72"/>
  <c r="D83" i="72"/>
  <c r="E83" i="72"/>
  <c r="F83" i="72"/>
  <c r="G83" i="72"/>
  <c r="H83" i="72"/>
  <c r="C59" i="72"/>
  <c r="D59" i="72"/>
  <c r="E59" i="72"/>
  <c r="F59" i="72"/>
  <c r="G59" i="72"/>
  <c r="H59" i="72"/>
  <c r="B59" i="72"/>
  <c r="B33" i="72"/>
  <c r="C33" i="72"/>
  <c r="D33" i="72"/>
  <c r="E33" i="72"/>
  <c r="F33" i="72"/>
  <c r="G33" i="72"/>
  <c r="H33" i="72"/>
  <c r="B34" i="72"/>
  <c r="C34" i="72"/>
  <c r="D34" i="72"/>
  <c r="E34" i="72"/>
  <c r="F34" i="72"/>
  <c r="G34" i="72"/>
  <c r="H34" i="72"/>
  <c r="B35" i="72"/>
  <c r="C35" i="72"/>
  <c r="D35" i="72"/>
  <c r="E35" i="72"/>
  <c r="F35" i="72"/>
  <c r="G35" i="72"/>
  <c r="H35" i="72"/>
  <c r="B36" i="72"/>
  <c r="C36" i="72"/>
  <c r="D36" i="72"/>
  <c r="E36" i="72"/>
  <c r="F36" i="72"/>
  <c r="G36" i="72"/>
  <c r="H36" i="72"/>
  <c r="B37" i="72"/>
  <c r="C37" i="72"/>
  <c r="D37" i="72"/>
  <c r="E37" i="72"/>
  <c r="F37" i="72"/>
  <c r="G37" i="72"/>
  <c r="H37" i="72"/>
  <c r="B38" i="72"/>
  <c r="C38" i="72"/>
  <c r="D38" i="72"/>
  <c r="E38" i="72"/>
  <c r="F38" i="72"/>
  <c r="G38" i="72"/>
  <c r="H38" i="72"/>
  <c r="B39" i="72"/>
  <c r="C39" i="72"/>
  <c r="D39" i="72"/>
  <c r="E39" i="72"/>
  <c r="F39" i="72"/>
  <c r="G39" i="72"/>
  <c r="H39" i="72"/>
  <c r="B40" i="72"/>
  <c r="C40" i="72"/>
  <c r="D40" i="72"/>
  <c r="E40" i="72"/>
  <c r="F40" i="72"/>
  <c r="G40" i="72"/>
  <c r="H40" i="72"/>
  <c r="B41" i="72"/>
  <c r="C41" i="72"/>
  <c r="D41" i="72"/>
  <c r="E41" i="72"/>
  <c r="F41" i="72"/>
  <c r="G41" i="72"/>
  <c r="H41" i="72"/>
  <c r="B42" i="72"/>
  <c r="C42" i="72"/>
  <c r="D42" i="72"/>
  <c r="E42" i="72"/>
  <c r="F42" i="72"/>
  <c r="G42" i="72"/>
  <c r="H42" i="72"/>
  <c r="B43" i="72"/>
  <c r="C43" i="72"/>
  <c r="D43" i="72"/>
  <c r="E43" i="72"/>
  <c r="F43" i="72"/>
  <c r="G43" i="72"/>
  <c r="H43" i="72"/>
  <c r="B44" i="72"/>
  <c r="C44" i="72"/>
  <c r="D44" i="72"/>
  <c r="E44" i="72"/>
  <c r="F44" i="72"/>
  <c r="G44" i="72"/>
  <c r="H44" i="72"/>
  <c r="B45" i="72"/>
  <c r="C45" i="72"/>
  <c r="D45" i="72"/>
  <c r="E45" i="72"/>
  <c r="F45" i="72"/>
  <c r="G45" i="72"/>
  <c r="H45" i="72"/>
  <c r="B46" i="72"/>
  <c r="C46" i="72"/>
  <c r="D46" i="72"/>
  <c r="E46" i="72"/>
  <c r="F46" i="72"/>
  <c r="G46" i="72"/>
  <c r="H46" i="72"/>
  <c r="B47" i="72"/>
  <c r="C47" i="72"/>
  <c r="D47" i="72"/>
  <c r="E47" i="72"/>
  <c r="F47" i="72"/>
  <c r="G47" i="72"/>
  <c r="H47" i="72"/>
  <c r="B48" i="72"/>
  <c r="C48" i="72"/>
  <c r="D48" i="72"/>
  <c r="E48" i="72"/>
  <c r="F48" i="72"/>
  <c r="G48" i="72"/>
  <c r="H48" i="72"/>
  <c r="B49" i="72"/>
  <c r="C49" i="72"/>
  <c r="D49" i="72"/>
  <c r="E49" i="72"/>
  <c r="F49" i="72"/>
  <c r="G49" i="72"/>
  <c r="H49" i="72"/>
  <c r="B50" i="72"/>
  <c r="C50" i="72"/>
  <c r="D50" i="72"/>
  <c r="E50" i="72"/>
  <c r="F50" i="72"/>
  <c r="G50" i="72"/>
  <c r="H50" i="72"/>
  <c r="B51" i="72"/>
  <c r="C51" i="72"/>
  <c r="D51" i="72"/>
  <c r="E51" i="72"/>
  <c r="F51" i="72"/>
  <c r="G51" i="72"/>
  <c r="H51" i="72"/>
  <c r="B52" i="72"/>
  <c r="C52" i="72"/>
  <c r="D52" i="72"/>
  <c r="E52" i="72"/>
  <c r="F52" i="72"/>
  <c r="G52" i="72"/>
  <c r="H52" i="72"/>
  <c r="B53" i="72"/>
  <c r="C53" i="72"/>
  <c r="D53" i="72"/>
  <c r="E53" i="72"/>
  <c r="F53" i="72"/>
  <c r="G53" i="72"/>
  <c r="H53" i="72"/>
  <c r="B54" i="72"/>
  <c r="C54" i="72"/>
  <c r="D54" i="72"/>
  <c r="E54" i="72"/>
  <c r="F54" i="72"/>
  <c r="G54" i="72"/>
  <c r="H54" i="72"/>
  <c r="B55" i="72"/>
  <c r="C55" i="72"/>
  <c r="D55" i="72"/>
  <c r="E55" i="72"/>
  <c r="F55" i="72"/>
  <c r="G55" i="72"/>
  <c r="H55" i="72"/>
  <c r="B56" i="72"/>
  <c r="C56" i="72"/>
  <c r="D56" i="72"/>
  <c r="E56" i="72"/>
  <c r="F56" i="72"/>
  <c r="G56" i="72"/>
  <c r="H56" i="72"/>
  <c r="C32" i="72"/>
  <c r="D32" i="72"/>
  <c r="E32" i="72"/>
  <c r="F32" i="72"/>
  <c r="G32" i="72"/>
  <c r="H32" i="72"/>
  <c r="B32" i="72"/>
  <c r="B6" i="72"/>
  <c r="C6" i="72"/>
  <c r="D6" i="72"/>
  <c r="E6" i="72"/>
  <c r="F6" i="72"/>
  <c r="G6" i="72"/>
  <c r="H6" i="72"/>
  <c r="B7" i="72"/>
  <c r="C7" i="72"/>
  <c r="D7" i="72"/>
  <c r="E7" i="72"/>
  <c r="F7" i="72"/>
  <c r="G7" i="72"/>
  <c r="H7" i="72"/>
  <c r="B8" i="72"/>
  <c r="C8" i="72"/>
  <c r="D8" i="72"/>
  <c r="E8" i="72"/>
  <c r="F8" i="72"/>
  <c r="G8" i="72"/>
  <c r="H8" i="72"/>
  <c r="B9" i="72"/>
  <c r="C9" i="72"/>
  <c r="D9" i="72"/>
  <c r="E9" i="72"/>
  <c r="F9" i="72"/>
  <c r="G9" i="72"/>
  <c r="H9" i="72"/>
  <c r="B10" i="72"/>
  <c r="C10" i="72"/>
  <c r="D10" i="72"/>
  <c r="E10" i="72"/>
  <c r="F10" i="72"/>
  <c r="G10" i="72"/>
  <c r="H10" i="72"/>
  <c r="B11" i="72"/>
  <c r="C11" i="72"/>
  <c r="D11" i="72"/>
  <c r="E11" i="72"/>
  <c r="F11" i="72"/>
  <c r="G11" i="72"/>
  <c r="H11" i="72"/>
  <c r="B12" i="72"/>
  <c r="C12" i="72"/>
  <c r="D12" i="72"/>
  <c r="E12" i="72"/>
  <c r="F12" i="72"/>
  <c r="G12" i="72"/>
  <c r="H12" i="72"/>
  <c r="B13" i="72"/>
  <c r="C13" i="72"/>
  <c r="D13" i="72"/>
  <c r="E13" i="72"/>
  <c r="F13" i="72"/>
  <c r="G13" i="72"/>
  <c r="H13" i="72"/>
  <c r="B14" i="72"/>
  <c r="C14" i="72"/>
  <c r="D14" i="72"/>
  <c r="E14" i="72"/>
  <c r="F14" i="72"/>
  <c r="G14" i="72"/>
  <c r="H14" i="72"/>
  <c r="B15" i="72"/>
  <c r="C15" i="72"/>
  <c r="D15" i="72"/>
  <c r="E15" i="72"/>
  <c r="F15" i="72"/>
  <c r="G15" i="72"/>
  <c r="H15" i="72"/>
  <c r="B16" i="72"/>
  <c r="C16" i="72"/>
  <c r="D16" i="72"/>
  <c r="E16" i="72"/>
  <c r="F16" i="72"/>
  <c r="G16" i="72"/>
  <c r="H16" i="72"/>
  <c r="B17" i="72"/>
  <c r="C17" i="72"/>
  <c r="D17" i="72"/>
  <c r="E17" i="72"/>
  <c r="F17" i="72"/>
  <c r="G17" i="72"/>
  <c r="H17" i="72"/>
  <c r="B18" i="72"/>
  <c r="C18" i="72"/>
  <c r="D18" i="72"/>
  <c r="E18" i="72"/>
  <c r="F18" i="72"/>
  <c r="G18" i="72"/>
  <c r="H18" i="72"/>
  <c r="B19" i="72"/>
  <c r="C19" i="72"/>
  <c r="D19" i="72"/>
  <c r="E19" i="72"/>
  <c r="F19" i="72"/>
  <c r="G19" i="72"/>
  <c r="H19" i="72"/>
  <c r="B20" i="72"/>
  <c r="C20" i="72"/>
  <c r="D20" i="72"/>
  <c r="E20" i="72"/>
  <c r="F20" i="72"/>
  <c r="G20" i="72"/>
  <c r="H20" i="72"/>
  <c r="B21" i="72"/>
  <c r="C21" i="72"/>
  <c r="D21" i="72"/>
  <c r="E21" i="72"/>
  <c r="F21" i="72"/>
  <c r="G21" i="72"/>
  <c r="H21" i="72"/>
  <c r="B22" i="72"/>
  <c r="C22" i="72"/>
  <c r="D22" i="72"/>
  <c r="E22" i="72"/>
  <c r="F22" i="72"/>
  <c r="G22" i="72"/>
  <c r="H22" i="72"/>
  <c r="B23" i="72"/>
  <c r="C23" i="72"/>
  <c r="D23" i="72"/>
  <c r="E23" i="72"/>
  <c r="F23" i="72"/>
  <c r="G23" i="72"/>
  <c r="H23" i="72"/>
  <c r="B24" i="72"/>
  <c r="C24" i="72"/>
  <c r="D24" i="72"/>
  <c r="E24" i="72"/>
  <c r="F24" i="72"/>
  <c r="G24" i="72"/>
  <c r="H24" i="72"/>
  <c r="B25" i="72"/>
  <c r="C25" i="72"/>
  <c r="D25" i="72"/>
  <c r="E25" i="72"/>
  <c r="F25" i="72"/>
  <c r="G25" i="72"/>
  <c r="H25" i="72"/>
  <c r="B26" i="72"/>
  <c r="C26" i="72"/>
  <c r="C30" i="72" s="1"/>
  <c r="D26" i="72"/>
  <c r="E26" i="72"/>
  <c r="F26" i="72"/>
  <c r="G26" i="72"/>
  <c r="H26" i="72"/>
  <c r="B27" i="72"/>
  <c r="C27" i="72"/>
  <c r="D27" i="72"/>
  <c r="E27" i="72"/>
  <c r="F27" i="72"/>
  <c r="G27" i="72"/>
  <c r="H27" i="72"/>
  <c r="B28" i="72"/>
  <c r="C28" i="72"/>
  <c r="D28" i="72"/>
  <c r="E28" i="72"/>
  <c r="F28" i="72"/>
  <c r="G28" i="72"/>
  <c r="H28" i="72"/>
  <c r="B29" i="72"/>
  <c r="C29" i="72"/>
  <c r="D29" i="72"/>
  <c r="E29" i="72"/>
  <c r="F29" i="72"/>
  <c r="G29" i="72"/>
  <c r="H29" i="72"/>
  <c r="C5" i="72"/>
  <c r="BA14" i="74" s="1"/>
  <c r="D5" i="72"/>
  <c r="E5" i="72"/>
  <c r="F5" i="72"/>
  <c r="G5" i="72"/>
  <c r="H5" i="72"/>
  <c r="BB14" i="74" s="1"/>
  <c r="B5" i="72"/>
  <c r="AZ14" i="74" s="1"/>
  <c r="AY14" i="74" l="1"/>
  <c r="AX14" i="74"/>
  <c r="BF15" i="74"/>
  <c r="BG15" i="74"/>
  <c r="BE15" i="74"/>
  <c r="BH15" i="74"/>
  <c r="BD15" i="74"/>
  <c r="BF14" i="74"/>
  <c r="BG14" i="74"/>
  <c r="BD14" i="74"/>
  <c r="BH14" i="74"/>
  <c r="BE14" i="74"/>
  <c r="E3" i="72"/>
  <c r="D3" i="72"/>
  <c r="H30" i="72"/>
  <c r="G30" i="72"/>
  <c r="F3" i="72"/>
  <c r="D30" i="72"/>
  <c r="G3" i="72"/>
  <c r="E30" i="72"/>
  <c r="H3" i="72"/>
  <c r="F30" i="72"/>
  <c r="K44" i="72"/>
  <c r="AZ119" i="72"/>
  <c r="BA119" i="72" s="1"/>
  <c r="BB119" i="72" s="1"/>
  <c r="BC119" i="72" s="1"/>
  <c r="BD119" i="72" s="1"/>
  <c r="BE119" i="72" s="1"/>
  <c r="AO139" i="72"/>
  <c r="AP139" i="72" s="1"/>
  <c r="AQ139" i="72" s="1"/>
  <c r="AR139" i="72" s="1"/>
  <c r="AS139" i="72" s="1"/>
  <c r="AT139" i="72" s="1"/>
  <c r="AO119" i="72"/>
  <c r="AP119" i="72" s="1"/>
  <c r="AQ119" i="72" s="1"/>
  <c r="AR119" i="72" s="1"/>
  <c r="AS119" i="72" s="1"/>
  <c r="AT119" i="72" s="1"/>
  <c r="L4" i="72"/>
  <c r="V4" i="72" s="1"/>
  <c r="AM4" i="72" s="1"/>
  <c r="AO112" i="72" s="1"/>
  <c r="M4" i="72"/>
  <c r="W4" i="72" s="1"/>
  <c r="AN4" i="72" s="1"/>
  <c r="AP112" i="72" s="1"/>
  <c r="N4" i="72"/>
  <c r="X4" i="72" s="1"/>
  <c r="AO4" i="72" s="1"/>
  <c r="AQ112" i="72" s="1"/>
  <c r="O4" i="72"/>
  <c r="Y4" i="72" s="1"/>
  <c r="AP4" i="72" s="1"/>
  <c r="AR112" i="72" s="1"/>
  <c r="P4" i="72"/>
  <c r="Z4" i="72" s="1"/>
  <c r="AQ4" i="72" s="1"/>
  <c r="AQ16" i="72" s="1"/>
  <c r="Q4" i="72"/>
  <c r="AA4" i="72" s="1"/>
  <c r="AR4" i="72" s="1"/>
  <c r="AT112" i="72" s="1"/>
  <c r="BE112" i="72" s="1"/>
  <c r="BE127" i="72" s="1"/>
  <c r="K4" i="72"/>
  <c r="U4" i="72" s="1"/>
  <c r="AL4" i="72" s="1"/>
  <c r="AN112" i="72" s="1"/>
  <c r="AY58" i="72"/>
  <c r="BA58" i="72"/>
  <c r="BB58" i="72"/>
  <c r="BC58" i="72"/>
  <c r="BD58" i="72"/>
  <c r="AY59" i="72"/>
  <c r="BA59" i="72"/>
  <c r="BB59" i="72"/>
  <c r="BC59" i="72"/>
  <c r="BD59" i="72"/>
  <c r="AY60" i="72"/>
  <c r="BA60" i="72"/>
  <c r="BB60" i="72"/>
  <c r="BC60" i="72"/>
  <c r="BD60" i="72"/>
  <c r="AY61" i="72"/>
  <c r="BA61" i="72"/>
  <c r="BB61" i="72"/>
  <c r="BC61" i="72"/>
  <c r="BD61" i="72"/>
  <c r="AY62" i="72"/>
  <c r="BA62" i="72"/>
  <c r="BB62" i="72"/>
  <c r="BC62" i="72"/>
  <c r="BD62" i="72"/>
  <c r="AY63" i="72"/>
  <c r="BA63" i="72"/>
  <c r="BB63" i="72"/>
  <c r="BC63" i="72"/>
  <c r="BD63" i="72"/>
  <c r="AY64" i="72"/>
  <c r="AZ64" i="72"/>
  <c r="BA64" i="72"/>
  <c r="BB64" i="72"/>
  <c r="BC64" i="72"/>
  <c r="BD64" i="72"/>
  <c r="AY65" i="72"/>
  <c r="AZ65" i="72"/>
  <c r="BA65" i="72"/>
  <c r="BB65" i="72"/>
  <c r="BC65" i="72"/>
  <c r="BD65" i="72"/>
  <c r="AY66" i="72"/>
  <c r="AZ66" i="72"/>
  <c r="BA66" i="72"/>
  <c r="BB66" i="72"/>
  <c r="BC66" i="72"/>
  <c r="BD66" i="72"/>
  <c r="AX59" i="72"/>
  <c r="AX60" i="72"/>
  <c r="AX61" i="72"/>
  <c r="AX62" i="72"/>
  <c r="AX63" i="72"/>
  <c r="AX64" i="72"/>
  <c r="AX65" i="72"/>
  <c r="AX66" i="72"/>
  <c r="AX58" i="72"/>
  <c r="AY32" i="72"/>
  <c r="BA32" i="72"/>
  <c r="BB32" i="72"/>
  <c r="BC32" i="72"/>
  <c r="BD32" i="72"/>
  <c r="AY33" i="72"/>
  <c r="BA33" i="72"/>
  <c r="BB33" i="72"/>
  <c r="BC33" i="72"/>
  <c r="BD33" i="72"/>
  <c r="AY34" i="72"/>
  <c r="BA34" i="72"/>
  <c r="BB34" i="72"/>
  <c r="BC34" i="72"/>
  <c r="BD34" i="72"/>
  <c r="AY35" i="72"/>
  <c r="BA35" i="72"/>
  <c r="BB35" i="72"/>
  <c r="BC35" i="72"/>
  <c r="BD35" i="72"/>
  <c r="AY36" i="72"/>
  <c r="BA36" i="72"/>
  <c r="BB36" i="72"/>
  <c r="BC36" i="72"/>
  <c r="BD36" i="72"/>
  <c r="AY37" i="72"/>
  <c r="BA37" i="72"/>
  <c r="BB37" i="72"/>
  <c r="BC37" i="72"/>
  <c r="BD37" i="72"/>
  <c r="AY38" i="72"/>
  <c r="BA38" i="72"/>
  <c r="BB38" i="72"/>
  <c r="BC38" i="72"/>
  <c r="BD38" i="72"/>
  <c r="AY39" i="72"/>
  <c r="AZ39" i="72"/>
  <c r="BA39" i="72"/>
  <c r="BB39" i="72"/>
  <c r="BC39" i="72"/>
  <c r="BD39" i="72"/>
  <c r="AY40" i="72"/>
  <c r="AZ40" i="72"/>
  <c r="BA40" i="72"/>
  <c r="BB40" i="72"/>
  <c r="BC40" i="72"/>
  <c r="BD40" i="72"/>
  <c r="AX33" i="72"/>
  <c r="AX34" i="72"/>
  <c r="AX35" i="72"/>
  <c r="AX36" i="72"/>
  <c r="AX37" i="72"/>
  <c r="AX38" i="72"/>
  <c r="AX39" i="72"/>
  <c r="AX40" i="72"/>
  <c r="AX32" i="72"/>
  <c r="BL84" i="72" s="1"/>
  <c r="AO127" i="72" l="1"/>
  <c r="AO134" i="72"/>
  <c r="AO143" i="72" s="1"/>
  <c r="AO148" i="72" s="1"/>
  <c r="AO138" i="72"/>
  <c r="AZ112" i="72"/>
  <c r="AZ127" i="72" s="1"/>
  <c r="AO118" i="72"/>
  <c r="AO123" i="72"/>
  <c r="BE118" i="72"/>
  <c r="BE123" i="72"/>
  <c r="AP127" i="72"/>
  <c r="AP134" i="72"/>
  <c r="AP143" i="72" s="1"/>
  <c r="AP148" i="72" s="1"/>
  <c r="AP123" i="72"/>
  <c r="AP138" i="72"/>
  <c r="AP118" i="72"/>
  <c r="BA112" i="72"/>
  <c r="BA127" i="72" s="1"/>
  <c r="AR123" i="72"/>
  <c r="AR138" i="72"/>
  <c r="AR127" i="72"/>
  <c r="AR134" i="72"/>
  <c r="AR143" i="72" s="1"/>
  <c r="AR148" i="72" s="1"/>
  <c r="BC112" i="72"/>
  <c r="BC127" i="72" s="1"/>
  <c r="AR118" i="72"/>
  <c r="AN138" i="72"/>
  <c r="AN134" i="72"/>
  <c r="AN143" i="72" s="1"/>
  <c r="AN148" i="72" s="1"/>
  <c r="AY112" i="72"/>
  <c r="AY127" i="72" s="1"/>
  <c r="AN118" i="72"/>
  <c r="AN123" i="72"/>
  <c r="AN127" i="72"/>
  <c r="AQ123" i="72"/>
  <c r="BB112" i="72"/>
  <c r="BB127" i="72" s="1"/>
  <c r="AQ127" i="72"/>
  <c r="AQ134" i="72"/>
  <c r="AQ143" i="72" s="1"/>
  <c r="AQ148" i="72" s="1"/>
  <c r="AQ138" i="72"/>
  <c r="AQ118" i="72"/>
  <c r="AS112" i="72"/>
  <c r="AT134" i="72"/>
  <c r="AT143" i="72" s="1"/>
  <c r="AT148" i="72" s="1"/>
  <c r="AT138" i="72"/>
  <c r="AT123" i="72"/>
  <c r="AT127" i="72"/>
  <c r="AT118" i="72"/>
  <c r="AO8" i="72"/>
  <c r="AO12" i="72" s="1"/>
  <c r="AW9" i="72"/>
  <c r="AW21" i="72" s="1"/>
  <c r="AO16" i="72"/>
  <c r="AW7" i="72"/>
  <c r="AW19" i="72" s="1"/>
  <c r="AM16" i="72"/>
  <c r="AR8" i="72"/>
  <c r="AR12" i="72" s="1"/>
  <c r="AW12" i="72"/>
  <c r="AW24" i="72" s="1"/>
  <c r="AR16" i="72"/>
  <c r="AL8" i="72"/>
  <c r="AL12" i="72" s="1"/>
  <c r="AL16" i="72"/>
  <c r="AP8" i="72"/>
  <c r="AP12" i="72" s="1"/>
  <c r="AP16" i="72"/>
  <c r="AN8" i="72"/>
  <c r="AN12" i="72" s="1"/>
  <c r="AW8" i="72"/>
  <c r="AW20" i="72" s="1"/>
  <c r="AN16" i="72"/>
  <c r="AW10" i="72"/>
  <c r="AW22" i="72" s="1"/>
  <c r="AW11" i="72"/>
  <c r="AW23" i="72" s="1"/>
  <c r="AQ8" i="72"/>
  <c r="AQ12" i="72" s="1"/>
  <c r="AW6" i="72"/>
  <c r="AW18" i="72" s="1"/>
  <c r="AM8" i="72"/>
  <c r="AM12" i="72" s="1"/>
  <c r="AY118" i="72" l="1"/>
  <c r="AY123" i="72"/>
  <c r="BA123" i="72"/>
  <c r="BA118" i="72"/>
  <c r="BB118" i="72"/>
  <c r="BB123" i="72"/>
  <c r="AZ118" i="72"/>
  <c r="AZ123" i="72"/>
  <c r="AS118" i="72"/>
  <c r="AS123" i="72"/>
  <c r="AS134" i="72"/>
  <c r="AS143" i="72" s="1"/>
  <c r="AS148" i="72" s="1"/>
  <c r="AS127" i="72"/>
  <c r="BD112" i="72"/>
  <c r="BD127" i="72" s="1"/>
  <c r="AS138" i="72"/>
  <c r="BC118" i="72"/>
  <c r="BC123" i="72"/>
  <c r="L30" i="72"/>
  <c r="L56" i="72" s="1"/>
  <c r="J129" i="72" s="1"/>
  <c r="M30" i="72"/>
  <c r="M56" i="72" s="1"/>
  <c r="J147" i="72" s="1"/>
  <c r="N30" i="72"/>
  <c r="N56" i="72" s="1"/>
  <c r="J165" i="72" s="1"/>
  <c r="O30" i="72"/>
  <c r="O56" i="72" s="1"/>
  <c r="J183" i="72" s="1"/>
  <c r="P30" i="72"/>
  <c r="P56" i="72" s="1"/>
  <c r="J201" i="72" s="1"/>
  <c r="Q30" i="72"/>
  <c r="Q56" i="72" s="1"/>
  <c r="J219" i="72" s="1"/>
  <c r="K30" i="72"/>
  <c r="K56" i="72" s="1"/>
  <c r="J111" i="72" s="1"/>
  <c r="BD118" i="72" l="1"/>
  <c r="BD123" i="72"/>
  <c r="AY120" i="72"/>
  <c r="AI215" i="72"/>
  <c r="AH215" i="72"/>
  <c r="AG215" i="72"/>
  <c r="AF215" i="72"/>
  <c r="AE215" i="72"/>
  <c r="AD215" i="72"/>
  <c r="AC215" i="72"/>
  <c r="AI214" i="72"/>
  <c r="AH214" i="72"/>
  <c r="AG214" i="72"/>
  <c r="AF214" i="72"/>
  <c r="AE214" i="72"/>
  <c r="AD214" i="72"/>
  <c r="AC214" i="72"/>
  <c r="AI213" i="72"/>
  <c r="AH213" i="72"/>
  <c r="AG213" i="72"/>
  <c r="AF213" i="72"/>
  <c r="AE213" i="72"/>
  <c r="AD213" i="72"/>
  <c r="AC213" i="72"/>
  <c r="AI212" i="72"/>
  <c r="AH212" i="72"/>
  <c r="AG212" i="72"/>
  <c r="AF212" i="72"/>
  <c r="AE212" i="72"/>
  <c r="AD212" i="72"/>
  <c r="AC212" i="72"/>
  <c r="AI211" i="72"/>
  <c r="AH211" i="72"/>
  <c r="AG211" i="72"/>
  <c r="AF211" i="72"/>
  <c r="AE211" i="72"/>
  <c r="AD211" i="72"/>
  <c r="AC211" i="72"/>
  <c r="AI210" i="72"/>
  <c r="AH210" i="72"/>
  <c r="AG210" i="72"/>
  <c r="AF210" i="72"/>
  <c r="AE210" i="72"/>
  <c r="AD210" i="72"/>
  <c r="AC210" i="72"/>
  <c r="AI209" i="72"/>
  <c r="AH209" i="72"/>
  <c r="AG209" i="72"/>
  <c r="AF209" i="72"/>
  <c r="AE209" i="72"/>
  <c r="AD209" i="72"/>
  <c r="AC209" i="72"/>
  <c r="AI208" i="72"/>
  <c r="AH208" i="72"/>
  <c r="AG208" i="72"/>
  <c r="AF208" i="72"/>
  <c r="AE208" i="72"/>
  <c r="AD208" i="72"/>
  <c r="AC208" i="72"/>
  <c r="AT198" i="72"/>
  <c r="AS198" i="72"/>
  <c r="AR198" i="72"/>
  <c r="AQ198" i="72"/>
  <c r="AP198" i="72"/>
  <c r="AO198" i="72"/>
  <c r="AN198" i="72"/>
  <c r="AM193" i="72"/>
  <c r="AM192" i="72"/>
  <c r="AM191" i="72"/>
  <c r="Y191" i="72"/>
  <c r="Y192" i="72" s="1"/>
  <c r="Y193" i="72" s="1"/>
  <c r="Y194" i="72" s="1"/>
  <c r="Y195" i="72" s="1"/>
  <c r="Y196" i="72" s="1"/>
  <c r="Y197" i="72" s="1"/>
  <c r="Y198" i="72" s="1"/>
  <c r="Y199" i="72" s="1"/>
  <c r="Y200" i="72" s="1"/>
  <c r="Y201" i="72" s="1"/>
  <c r="Y202" i="72" s="1"/>
  <c r="Y203" i="72" s="1"/>
  <c r="Y204" i="72" s="1"/>
  <c r="Y205" i="72" s="1"/>
  <c r="Y206" i="72" s="1"/>
  <c r="Y207" i="72" s="1"/>
  <c r="Y208" i="72" s="1"/>
  <c r="Y209" i="72" s="1"/>
  <c r="Y210" i="72" s="1"/>
  <c r="Y211" i="72" s="1"/>
  <c r="Y212" i="72" s="1"/>
  <c r="Y213" i="72" s="1"/>
  <c r="Y214" i="72" s="1"/>
  <c r="Y215" i="72" s="1"/>
  <c r="Y216" i="72" s="1"/>
  <c r="Y217" i="72" s="1"/>
  <c r="Y218" i="72" s="1"/>
  <c r="Y219" i="72" s="1"/>
  <c r="Y220" i="72" s="1"/>
  <c r="X191" i="72"/>
  <c r="X192" i="72" s="1"/>
  <c r="X193" i="72" s="1"/>
  <c r="X194" i="72" s="1"/>
  <c r="X195" i="72" s="1"/>
  <c r="X196" i="72" s="1"/>
  <c r="X197" i="72" s="1"/>
  <c r="X198" i="72" s="1"/>
  <c r="X199" i="72" s="1"/>
  <c r="X200" i="72" s="1"/>
  <c r="X201" i="72" s="1"/>
  <c r="X202" i="72" s="1"/>
  <c r="X203" i="72" s="1"/>
  <c r="X204" i="72" s="1"/>
  <c r="X205" i="72" s="1"/>
  <c r="X206" i="72" s="1"/>
  <c r="X207" i="72" s="1"/>
  <c r="X208" i="72" s="1"/>
  <c r="X209" i="72" s="1"/>
  <c r="X210" i="72" s="1"/>
  <c r="X211" i="72" s="1"/>
  <c r="X212" i="72" s="1"/>
  <c r="X213" i="72" s="1"/>
  <c r="X214" i="72" s="1"/>
  <c r="X215" i="72" s="1"/>
  <c r="X216" i="72" s="1"/>
  <c r="X217" i="72" s="1"/>
  <c r="X218" i="72" s="1"/>
  <c r="X219" i="72" s="1"/>
  <c r="X220" i="72" s="1"/>
  <c r="W191" i="72"/>
  <c r="W192" i="72" s="1"/>
  <c r="W193" i="72" s="1"/>
  <c r="W194" i="72" s="1"/>
  <c r="W195" i="72" s="1"/>
  <c r="W196" i="72" s="1"/>
  <c r="W197" i="72" s="1"/>
  <c r="W198" i="72" s="1"/>
  <c r="W199" i="72" s="1"/>
  <c r="W200" i="72" s="1"/>
  <c r="W201" i="72" s="1"/>
  <c r="W202" i="72" s="1"/>
  <c r="W203" i="72" s="1"/>
  <c r="W204" i="72" s="1"/>
  <c r="W205" i="72" s="1"/>
  <c r="W206" i="72" s="1"/>
  <c r="W207" i="72" s="1"/>
  <c r="W208" i="72" s="1"/>
  <c r="W209" i="72" s="1"/>
  <c r="W210" i="72" s="1"/>
  <c r="W211" i="72" s="1"/>
  <c r="W212" i="72" s="1"/>
  <c r="W213" i="72" s="1"/>
  <c r="W214" i="72" s="1"/>
  <c r="W215" i="72" s="1"/>
  <c r="W216" i="72" s="1"/>
  <c r="W217" i="72" s="1"/>
  <c r="W218" i="72" s="1"/>
  <c r="W219" i="72" s="1"/>
  <c r="W220" i="72" s="1"/>
  <c r="AM190" i="72"/>
  <c r="AM189" i="72"/>
  <c r="AM188" i="72"/>
  <c r="AM187" i="72"/>
  <c r="AM186" i="72"/>
  <c r="BK128" i="72"/>
  <c r="CA128" i="72" s="1"/>
  <c r="CR128" i="72" s="1"/>
  <c r="DI128" i="72" s="1"/>
  <c r="DZ128" i="72" s="1"/>
  <c r="EQ128" i="72" s="1"/>
  <c r="FH128" i="72" s="1"/>
  <c r="BK127" i="72"/>
  <c r="CA127" i="72" s="1"/>
  <c r="CR127" i="72" s="1"/>
  <c r="DI127" i="72" s="1"/>
  <c r="DZ127" i="72" s="1"/>
  <c r="EQ127" i="72" s="1"/>
  <c r="FH127" i="72" s="1"/>
  <c r="BK126" i="72"/>
  <c r="CA126" i="72" s="1"/>
  <c r="CR126" i="72" s="1"/>
  <c r="DI126" i="72" s="1"/>
  <c r="DZ126" i="72" s="1"/>
  <c r="EQ126" i="72" s="1"/>
  <c r="FH126" i="72" s="1"/>
  <c r="BK125" i="72"/>
  <c r="CA125" i="72" s="1"/>
  <c r="CR125" i="72" s="1"/>
  <c r="DI125" i="72" s="1"/>
  <c r="DZ125" i="72" s="1"/>
  <c r="EQ125" i="72" s="1"/>
  <c r="FH125" i="72" s="1"/>
  <c r="BK124" i="72"/>
  <c r="CA124" i="72" s="1"/>
  <c r="CR124" i="72" s="1"/>
  <c r="DI124" i="72" s="1"/>
  <c r="DZ124" i="72" s="1"/>
  <c r="EQ124" i="72" s="1"/>
  <c r="FH124" i="72" s="1"/>
  <c r="BK123" i="72"/>
  <c r="CA123" i="72" s="1"/>
  <c r="CR123" i="72" s="1"/>
  <c r="DI123" i="72" s="1"/>
  <c r="DZ123" i="72" s="1"/>
  <c r="EQ123" i="72" s="1"/>
  <c r="FH123" i="72" s="1"/>
  <c r="BK122" i="72"/>
  <c r="CA122" i="72" s="1"/>
  <c r="CR122" i="72" s="1"/>
  <c r="DI122" i="72" s="1"/>
  <c r="DZ122" i="72" s="1"/>
  <c r="EQ122" i="72" s="1"/>
  <c r="FH122" i="72" s="1"/>
  <c r="BS121" i="72"/>
  <c r="CI121" i="72" s="1"/>
  <c r="CZ121" i="72" s="1"/>
  <c r="DQ121" i="72" s="1"/>
  <c r="EH121" i="72" s="1"/>
  <c r="EY121" i="72" s="1"/>
  <c r="FP121" i="72" s="1"/>
  <c r="BR121" i="72"/>
  <c r="CH121" i="72" s="1"/>
  <c r="CY121" i="72" s="1"/>
  <c r="DP121" i="72" s="1"/>
  <c r="EG121" i="72" s="1"/>
  <c r="EX121" i="72" s="1"/>
  <c r="FO121" i="72" s="1"/>
  <c r="BQ121" i="72"/>
  <c r="CG121" i="72" s="1"/>
  <c r="CX121" i="72" s="1"/>
  <c r="DO121" i="72" s="1"/>
  <c r="EF121" i="72" s="1"/>
  <c r="EW121" i="72" s="1"/>
  <c r="FN121" i="72" s="1"/>
  <c r="BP121" i="72"/>
  <c r="CF121" i="72" s="1"/>
  <c r="CW121" i="72" s="1"/>
  <c r="DN121" i="72" s="1"/>
  <c r="EE121" i="72" s="1"/>
  <c r="EV121" i="72" s="1"/>
  <c r="FM121" i="72" s="1"/>
  <c r="BO121" i="72"/>
  <c r="CE121" i="72" s="1"/>
  <c r="CV121" i="72" s="1"/>
  <c r="DM121" i="72" s="1"/>
  <c r="ED121" i="72" s="1"/>
  <c r="EU121" i="72" s="1"/>
  <c r="FL121" i="72" s="1"/>
  <c r="BN121" i="72"/>
  <c r="CD121" i="72" s="1"/>
  <c r="CU121" i="72" s="1"/>
  <c r="DL121" i="72" s="1"/>
  <c r="EC121" i="72" s="1"/>
  <c r="ET121" i="72" s="1"/>
  <c r="FK121" i="72" s="1"/>
  <c r="BM121" i="72"/>
  <c r="CC121" i="72" s="1"/>
  <c r="CT121" i="72" s="1"/>
  <c r="DK121" i="72" s="1"/>
  <c r="EB121" i="72" s="1"/>
  <c r="ES121" i="72" s="1"/>
  <c r="FJ121" i="72" s="1"/>
  <c r="BL121" i="72"/>
  <c r="CB121" i="72" s="1"/>
  <c r="CS121" i="72" s="1"/>
  <c r="DJ121" i="72" s="1"/>
  <c r="EA121" i="72" s="1"/>
  <c r="ER121" i="72" s="1"/>
  <c r="FI121" i="72" s="1"/>
  <c r="BK121" i="72"/>
  <c r="CA121" i="72" s="1"/>
  <c r="CR121" i="72" s="1"/>
  <c r="DI121" i="72" s="1"/>
  <c r="DZ121" i="72" s="1"/>
  <c r="EQ121" i="72" s="1"/>
  <c r="FH121" i="72" s="1"/>
  <c r="BS120" i="72"/>
  <c r="CI120" i="72" s="1"/>
  <c r="CZ120" i="72" s="1"/>
  <c r="DQ120" i="72" s="1"/>
  <c r="EH120" i="72" s="1"/>
  <c r="EY120" i="72" s="1"/>
  <c r="FP120" i="72" s="1"/>
  <c r="BR120" i="72"/>
  <c r="CH120" i="72" s="1"/>
  <c r="CY120" i="72" s="1"/>
  <c r="DP120" i="72" s="1"/>
  <c r="EG120" i="72" s="1"/>
  <c r="EX120" i="72" s="1"/>
  <c r="FO120" i="72" s="1"/>
  <c r="BQ120" i="72"/>
  <c r="CG120" i="72" s="1"/>
  <c r="CX120" i="72" s="1"/>
  <c r="DO120" i="72" s="1"/>
  <c r="EF120" i="72" s="1"/>
  <c r="EW120" i="72" s="1"/>
  <c r="FN120" i="72" s="1"/>
  <c r="BP120" i="72"/>
  <c r="CF120" i="72" s="1"/>
  <c r="CW120" i="72" s="1"/>
  <c r="DN120" i="72" s="1"/>
  <c r="EE120" i="72" s="1"/>
  <c r="EV120" i="72" s="1"/>
  <c r="FM120" i="72" s="1"/>
  <c r="BO120" i="72"/>
  <c r="CE120" i="72" s="1"/>
  <c r="CV120" i="72" s="1"/>
  <c r="DM120" i="72" s="1"/>
  <c r="ED120" i="72" s="1"/>
  <c r="EU120" i="72" s="1"/>
  <c r="FL120" i="72" s="1"/>
  <c r="BN120" i="72"/>
  <c r="CD120" i="72" s="1"/>
  <c r="CU120" i="72" s="1"/>
  <c r="DL120" i="72" s="1"/>
  <c r="EC120" i="72" s="1"/>
  <c r="ET120" i="72" s="1"/>
  <c r="FK120" i="72" s="1"/>
  <c r="BM120" i="72"/>
  <c r="CC120" i="72" s="1"/>
  <c r="CT120" i="72" s="1"/>
  <c r="DK120" i="72" s="1"/>
  <c r="EB120" i="72" s="1"/>
  <c r="ES120" i="72" s="1"/>
  <c r="FJ120" i="72" s="1"/>
  <c r="BL120" i="72"/>
  <c r="CB120" i="72" s="1"/>
  <c r="CS120" i="72" s="1"/>
  <c r="DJ120" i="72" s="1"/>
  <c r="EA120" i="72" s="1"/>
  <c r="ER120" i="72" s="1"/>
  <c r="FI120" i="72" s="1"/>
  <c r="BK120" i="72"/>
  <c r="CA120" i="72" s="1"/>
  <c r="CR120" i="72" s="1"/>
  <c r="DI120" i="72" s="1"/>
  <c r="DZ120" i="72" s="1"/>
  <c r="EQ120" i="72" s="1"/>
  <c r="FH120" i="72" s="1"/>
  <c r="BS119" i="72"/>
  <c r="CI119" i="72" s="1"/>
  <c r="CZ119" i="72" s="1"/>
  <c r="DQ119" i="72" s="1"/>
  <c r="EH119" i="72" s="1"/>
  <c r="EY119" i="72" s="1"/>
  <c r="FP119" i="72" s="1"/>
  <c r="BR119" i="72"/>
  <c r="CH119" i="72" s="1"/>
  <c r="CY119" i="72" s="1"/>
  <c r="DP119" i="72" s="1"/>
  <c r="EG119" i="72" s="1"/>
  <c r="EX119" i="72" s="1"/>
  <c r="FO119" i="72" s="1"/>
  <c r="BQ119" i="72"/>
  <c r="CG119" i="72" s="1"/>
  <c r="CX119" i="72" s="1"/>
  <c r="DO119" i="72" s="1"/>
  <c r="EF119" i="72" s="1"/>
  <c r="EW119" i="72" s="1"/>
  <c r="FN119" i="72" s="1"/>
  <c r="BP119" i="72"/>
  <c r="CF119" i="72" s="1"/>
  <c r="CW119" i="72" s="1"/>
  <c r="DN119" i="72" s="1"/>
  <c r="EE119" i="72" s="1"/>
  <c r="EV119" i="72" s="1"/>
  <c r="FM119" i="72" s="1"/>
  <c r="BO119" i="72"/>
  <c r="CE119" i="72" s="1"/>
  <c r="CV119" i="72" s="1"/>
  <c r="DM119" i="72" s="1"/>
  <c r="ED119" i="72" s="1"/>
  <c r="EU119" i="72" s="1"/>
  <c r="FL119" i="72" s="1"/>
  <c r="BN119" i="72"/>
  <c r="CD119" i="72" s="1"/>
  <c r="CU119" i="72" s="1"/>
  <c r="DL119" i="72" s="1"/>
  <c r="EC119" i="72" s="1"/>
  <c r="ET119" i="72" s="1"/>
  <c r="FK119" i="72" s="1"/>
  <c r="BM119" i="72"/>
  <c r="CC119" i="72" s="1"/>
  <c r="CT119" i="72" s="1"/>
  <c r="DK119" i="72" s="1"/>
  <c r="EB119" i="72" s="1"/>
  <c r="ES119" i="72" s="1"/>
  <c r="FJ119" i="72" s="1"/>
  <c r="BL119" i="72"/>
  <c r="CB119" i="72" s="1"/>
  <c r="CS119" i="72" s="1"/>
  <c r="DJ119" i="72" s="1"/>
  <c r="EA119" i="72" s="1"/>
  <c r="ER119" i="72" s="1"/>
  <c r="FI119" i="72" s="1"/>
  <c r="BK119" i="72"/>
  <c r="CA119" i="72" s="1"/>
  <c r="CR119" i="72" s="1"/>
  <c r="DI119" i="72" s="1"/>
  <c r="DZ119" i="72" s="1"/>
  <c r="EQ119" i="72" s="1"/>
  <c r="FH119" i="72" s="1"/>
  <c r="BS118" i="72"/>
  <c r="CI118" i="72" s="1"/>
  <c r="CZ118" i="72" s="1"/>
  <c r="DQ118" i="72" s="1"/>
  <c r="EH118" i="72" s="1"/>
  <c r="EY118" i="72" s="1"/>
  <c r="FP118" i="72" s="1"/>
  <c r="BR118" i="72"/>
  <c r="CH118" i="72" s="1"/>
  <c r="CY118" i="72" s="1"/>
  <c r="DP118" i="72" s="1"/>
  <c r="EG118" i="72" s="1"/>
  <c r="EX118" i="72" s="1"/>
  <c r="FO118" i="72" s="1"/>
  <c r="BQ118" i="72"/>
  <c r="CG118" i="72" s="1"/>
  <c r="CX118" i="72" s="1"/>
  <c r="DO118" i="72" s="1"/>
  <c r="EF118" i="72" s="1"/>
  <c r="EW118" i="72" s="1"/>
  <c r="FN118" i="72" s="1"/>
  <c r="BP118" i="72"/>
  <c r="CF118" i="72" s="1"/>
  <c r="CW118" i="72" s="1"/>
  <c r="DN118" i="72" s="1"/>
  <c r="EE118" i="72" s="1"/>
  <c r="EV118" i="72" s="1"/>
  <c r="FM118" i="72" s="1"/>
  <c r="BO118" i="72"/>
  <c r="CE118" i="72" s="1"/>
  <c r="CV118" i="72" s="1"/>
  <c r="DM118" i="72" s="1"/>
  <c r="ED118" i="72" s="1"/>
  <c r="EU118" i="72" s="1"/>
  <c r="FL118" i="72" s="1"/>
  <c r="BN118" i="72"/>
  <c r="CD118" i="72" s="1"/>
  <c r="CU118" i="72" s="1"/>
  <c r="DL118" i="72" s="1"/>
  <c r="EC118" i="72" s="1"/>
  <c r="ET118" i="72" s="1"/>
  <c r="FK118" i="72" s="1"/>
  <c r="BM118" i="72"/>
  <c r="CC118" i="72" s="1"/>
  <c r="CT118" i="72" s="1"/>
  <c r="DK118" i="72" s="1"/>
  <c r="EB118" i="72" s="1"/>
  <c r="ES118" i="72" s="1"/>
  <c r="FJ118" i="72" s="1"/>
  <c r="BL118" i="72"/>
  <c r="CB118" i="72" s="1"/>
  <c r="CS118" i="72" s="1"/>
  <c r="DJ118" i="72" s="1"/>
  <c r="EA118" i="72" s="1"/>
  <c r="ER118" i="72" s="1"/>
  <c r="FI118" i="72" s="1"/>
  <c r="BK118" i="72"/>
  <c r="CA118" i="72" s="1"/>
  <c r="CR118" i="72" s="1"/>
  <c r="DI118" i="72" s="1"/>
  <c r="DZ118" i="72" s="1"/>
  <c r="EQ118" i="72" s="1"/>
  <c r="FH118" i="72" s="1"/>
  <c r="AT140" i="72"/>
  <c r="AS140" i="72"/>
  <c r="AR140" i="72"/>
  <c r="AQ140" i="72"/>
  <c r="AP140" i="72"/>
  <c r="AO140" i="72"/>
  <c r="AN140" i="72"/>
  <c r="BS117" i="72"/>
  <c r="CI117" i="72" s="1"/>
  <c r="CZ117" i="72" s="1"/>
  <c r="DQ117" i="72" s="1"/>
  <c r="EH117" i="72" s="1"/>
  <c r="EY117" i="72" s="1"/>
  <c r="FP117" i="72" s="1"/>
  <c r="BR117" i="72"/>
  <c r="CH117" i="72" s="1"/>
  <c r="CY117" i="72" s="1"/>
  <c r="DP117" i="72" s="1"/>
  <c r="EG117" i="72" s="1"/>
  <c r="EX117" i="72" s="1"/>
  <c r="FO117" i="72" s="1"/>
  <c r="BQ117" i="72"/>
  <c r="CG117" i="72" s="1"/>
  <c r="CX117" i="72" s="1"/>
  <c r="DO117" i="72" s="1"/>
  <c r="EF117" i="72" s="1"/>
  <c r="EW117" i="72" s="1"/>
  <c r="FN117" i="72" s="1"/>
  <c r="BP117" i="72"/>
  <c r="CF117" i="72" s="1"/>
  <c r="CW117" i="72" s="1"/>
  <c r="DN117" i="72" s="1"/>
  <c r="EE117" i="72" s="1"/>
  <c r="EV117" i="72" s="1"/>
  <c r="FM117" i="72" s="1"/>
  <c r="BO117" i="72"/>
  <c r="CE117" i="72" s="1"/>
  <c r="CV117" i="72" s="1"/>
  <c r="DM117" i="72" s="1"/>
  <c r="ED117" i="72" s="1"/>
  <c r="EU117" i="72" s="1"/>
  <c r="FL117" i="72" s="1"/>
  <c r="BN117" i="72"/>
  <c r="CD117" i="72" s="1"/>
  <c r="CU117" i="72" s="1"/>
  <c r="DL117" i="72" s="1"/>
  <c r="EC117" i="72" s="1"/>
  <c r="ET117" i="72" s="1"/>
  <c r="FK117" i="72" s="1"/>
  <c r="BM117" i="72"/>
  <c r="CC117" i="72" s="1"/>
  <c r="CT117" i="72" s="1"/>
  <c r="DK117" i="72" s="1"/>
  <c r="EB117" i="72" s="1"/>
  <c r="ES117" i="72" s="1"/>
  <c r="FJ117" i="72" s="1"/>
  <c r="BL117" i="72"/>
  <c r="CB117" i="72" s="1"/>
  <c r="CS117" i="72" s="1"/>
  <c r="DJ117" i="72" s="1"/>
  <c r="EA117" i="72" s="1"/>
  <c r="ER117" i="72" s="1"/>
  <c r="FI117" i="72" s="1"/>
  <c r="BK117" i="72"/>
  <c r="CA117" i="72" s="1"/>
  <c r="CR117" i="72" s="1"/>
  <c r="DI117" i="72" s="1"/>
  <c r="DZ117" i="72" s="1"/>
  <c r="EQ117" i="72" s="1"/>
  <c r="FH117" i="72" s="1"/>
  <c r="BS116" i="72"/>
  <c r="CI116" i="72" s="1"/>
  <c r="CZ116" i="72" s="1"/>
  <c r="DQ116" i="72" s="1"/>
  <c r="EH116" i="72" s="1"/>
  <c r="EY116" i="72" s="1"/>
  <c r="FP116" i="72" s="1"/>
  <c r="BR116" i="72"/>
  <c r="CH116" i="72" s="1"/>
  <c r="CY116" i="72" s="1"/>
  <c r="DP116" i="72" s="1"/>
  <c r="EG116" i="72" s="1"/>
  <c r="EX116" i="72" s="1"/>
  <c r="FO116" i="72" s="1"/>
  <c r="BQ116" i="72"/>
  <c r="CG116" i="72" s="1"/>
  <c r="CX116" i="72" s="1"/>
  <c r="DO116" i="72" s="1"/>
  <c r="EF116" i="72" s="1"/>
  <c r="EW116" i="72" s="1"/>
  <c r="FN116" i="72" s="1"/>
  <c r="BP116" i="72"/>
  <c r="CF116" i="72" s="1"/>
  <c r="CW116" i="72" s="1"/>
  <c r="DN116" i="72" s="1"/>
  <c r="EE116" i="72" s="1"/>
  <c r="EV116" i="72" s="1"/>
  <c r="FM116" i="72" s="1"/>
  <c r="BO116" i="72"/>
  <c r="CE116" i="72" s="1"/>
  <c r="CV116" i="72" s="1"/>
  <c r="DM116" i="72" s="1"/>
  <c r="ED116" i="72" s="1"/>
  <c r="EU116" i="72" s="1"/>
  <c r="FL116" i="72" s="1"/>
  <c r="BN116" i="72"/>
  <c r="CD116" i="72" s="1"/>
  <c r="CU116" i="72" s="1"/>
  <c r="DL116" i="72" s="1"/>
  <c r="EC116" i="72" s="1"/>
  <c r="ET116" i="72" s="1"/>
  <c r="FK116" i="72" s="1"/>
  <c r="BM116" i="72"/>
  <c r="CC116" i="72" s="1"/>
  <c r="CT116" i="72" s="1"/>
  <c r="DK116" i="72" s="1"/>
  <c r="EB116" i="72" s="1"/>
  <c r="ES116" i="72" s="1"/>
  <c r="FJ116" i="72" s="1"/>
  <c r="BL116" i="72"/>
  <c r="CB116" i="72" s="1"/>
  <c r="CS116" i="72" s="1"/>
  <c r="DJ116" i="72" s="1"/>
  <c r="EA116" i="72" s="1"/>
  <c r="ER116" i="72" s="1"/>
  <c r="FI116" i="72" s="1"/>
  <c r="BK116" i="72"/>
  <c r="CA116" i="72" s="1"/>
  <c r="CR116" i="72" s="1"/>
  <c r="DI116" i="72" s="1"/>
  <c r="DZ116" i="72" s="1"/>
  <c r="EQ116" i="72" s="1"/>
  <c r="FH116" i="72" s="1"/>
  <c r="BS115" i="72"/>
  <c r="CI115" i="72" s="1"/>
  <c r="CZ115" i="72" s="1"/>
  <c r="DQ115" i="72" s="1"/>
  <c r="EH115" i="72" s="1"/>
  <c r="EY115" i="72" s="1"/>
  <c r="FP115" i="72" s="1"/>
  <c r="BR115" i="72"/>
  <c r="CH115" i="72" s="1"/>
  <c r="CY115" i="72" s="1"/>
  <c r="DP115" i="72" s="1"/>
  <c r="EG115" i="72" s="1"/>
  <c r="EX115" i="72" s="1"/>
  <c r="FO115" i="72" s="1"/>
  <c r="BQ115" i="72"/>
  <c r="CG115" i="72" s="1"/>
  <c r="CX115" i="72" s="1"/>
  <c r="DO115" i="72" s="1"/>
  <c r="EF115" i="72" s="1"/>
  <c r="EW115" i="72" s="1"/>
  <c r="FN115" i="72" s="1"/>
  <c r="BP115" i="72"/>
  <c r="CF115" i="72" s="1"/>
  <c r="CW115" i="72" s="1"/>
  <c r="DN115" i="72" s="1"/>
  <c r="EE115" i="72" s="1"/>
  <c r="EV115" i="72" s="1"/>
  <c r="FM115" i="72" s="1"/>
  <c r="BO115" i="72"/>
  <c r="CE115" i="72" s="1"/>
  <c r="CV115" i="72" s="1"/>
  <c r="DM115" i="72" s="1"/>
  <c r="ED115" i="72" s="1"/>
  <c r="EU115" i="72" s="1"/>
  <c r="FL115" i="72" s="1"/>
  <c r="BN115" i="72"/>
  <c r="CD115" i="72" s="1"/>
  <c r="CU115" i="72" s="1"/>
  <c r="DL115" i="72" s="1"/>
  <c r="EC115" i="72" s="1"/>
  <c r="BM115" i="72"/>
  <c r="CC115" i="72" s="1"/>
  <c r="CT115" i="72" s="1"/>
  <c r="DK115" i="72" s="1"/>
  <c r="EB115" i="72" s="1"/>
  <c r="ES115" i="72" s="1"/>
  <c r="FJ115" i="72" s="1"/>
  <c r="BL115" i="72"/>
  <c r="CB115" i="72" s="1"/>
  <c r="CS115" i="72" s="1"/>
  <c r="DJ115" i="72" s="1"/>
  <c r="EA115" i="72" s="1"/>
  <c r="ER115" i="72" s="1"/>
  <c r="FI115" i="72" s="1"/>
  <c r="BK115" i="72"/>
  <c r="CA115" i="72" s="1"/>
  <c r="CR115" i="72" s="1"/>
  <c r="DI115" i="72" s="1"/>
  <c r="DZ115" i="72" s="1"/>
  <c r="EQ115" i="72" s="1"/>
  <c r="FH115" i="72" s="1"/>
  <c r="BS114" i="72"/>
  <c r="CI114" i="72" s="1"/>
  <c r="CZ114" i="72" s="1"/>
  <c r="DQ114" i="72" s="1"/>
  <c r="EH114" i="72" s="1"/>
  <c r="EY114" i="72" s="1"/>
  <c r="FP114" i="72" s="1"/>
  <c r="BR114" i="72"/>
  <c r="CH114" i="72" s="1"/>
  <c r="CY114" i="72" s="1"/>
  <c r="DP114" i="72" s="1"/>
  <c r="EG114" i="72" s="1"/>
  <c r="EX114" i="72" s="1"/>
  <c r="FO114" i="72" s="1"/>
  <c r="BQ114" i="72"/>
  <c r="CG114" i="72" s="1"/>
  <c r="CX114" i="72" s="1"/>
  <c r="DO114" i="72" s="1"/>
  <c r="EF114" i="72" s="1"/>
  <c r="EW114" i="72" s="1"/>
  <c r="FN114" i="72" s="1"/>
  <c r="BP114" i="72"/>
  <c r="CF114" i="72" s="1"/>
  <c r="CW114" i="72" s="1"/>
  <c r="DN114" i="72" s="1"/>
  <c r="EE114" i="72" s="1"/>
  <c r="EV114" i="72" s="1"/>
  <c r="FM114" i="72" s="1"/>
  <c r="BO114" i="72"/>
  <c r="CE114" i="72" s="1"/>
  <c r="CV114" i="72" s="1"/>
  <c r="DM114" i="72" s="1"/>
  <c r="ED114" i="72" s="1"/>
  <c r="EU114" i="72" s="1"/>
  <c r="FL114" i="72" s="1"/>
  <c r="BN114" i="72"/>
  <c r="CD114" i="72" s="1"/>
  <c r="CU114" i="72" s="1"/>
  <c r="DL114" i="72" s="1"/>
  <c r="EC114" i="72" s="1"/>
  <c r="ET114" i="72" s="1"/>
  <c r="FK114" i="72" s="1"/>
  <c r="BM114" i="72"/>
  <c r="CC114" i="72" s="1"/>
  <c r="CT114" i="72" s="1"/>
  <c r="DK114" i="72" s="1"/>
  <c r="EB114" i="72" s="1"/>
  <c r="ES114" i="72" s="1"/>
  <c r="FJ114" i="72" s="1"/>
  <c r="BL114" i="72"/>
  <c r="CB114" i="72" s="1"/>
  <c r="CS114" i="72" s="1"/>
  <c r="DJ114" i="72" s="1"/>
  <c r="EA114" i="72" s="1"/>
  <c r="ER114" i="72" s="1"/>
  <c r="FI114" i="72" s="1"/>
  <c r="BK114" i="72"/>
  <c r="CA114" i="72" s="1"/>
  <c r="CR114" i="72" s="1"/>
  <c r="DI114" i="72" s="1"/>
  <c r="DZ114" i="72" s="1"/>
  <c r="EQ114" i="72" s="1"/>
  <c r="FH114" i="72" s="1"/>
  <c r="BS113" i="72"/>
  <c r="CI113" i="72" s="1"/>
  <c r="CZ113" i="72" s="1"/>
  <c r="DQ113" i="72" s="1"/>
  <c r="EH113" i="72" s="1"/>
  <c r="EY113" i="72" s="1"/>
  <c r="FP113" i="72" s="1"/>
  <c r="BR113" i="72"/>
  <c r="CH113" i="72" s="1"/>
  <c r="CY113" i="72" s="1"/>
  <c r="DP113" i="72" s="1"/>
  <c r="EG113" i="72" s="1"/>
  <c r="EX113" i="72" s="1"/>
  <c r="FO113" i="72" s="1"/>
  <c r="BQ113" i="72"/>
  <c r="CG113" i="72" s="1"/>
  <c r="CX113" i="72" s="1"/>
  <c r="DO113" i="72" s="1"/>
  <c r="EF113" i="72" s="1"/>
  <c r="EW113" i="72" s="1"/>
  <c r="FN113" i="72" s="1"/>
  <c r="BP113" i="72"/>
  <c r="CF113" i="72" s="1"/>
  <c r="CW113" i="72" s="1"/>
  <c r="DN113" i="72" s="1"/>
  <c r="EE113" i="72" s="1"/>
  <c r="EV113" i="72" s="1"/>
  <c r="FM113" i="72" s="1"/>
  <c r="BO113" i="72"/>
  <c r="CE113" i="72" s="1"/>
  <c r="CV113" i="72" s="1"/>
  <c r="DM113" i="72" s="1"/>
  <c r="ED113" i="72" s="1"/>
  <c r="EU113" i="72" s="1"/>
  <c r="FL113" i="72" s="1"/>
  <c r="BN113" i="72"/>
  <c r="CD113" i="72" s="1"/>
  <c r="CU113" i="72" s="1"/>
  <c r="DL113" i="72" s="1"/>
  <c r="EC113" i="72" s="1"/>
  <c r="ET113" i="72" s="1"/>
  <c r="FK113" i="72" s="1"/>
  <c r="BM113" i="72"/>
  <c r="CC113" i="72" s="1"/>
  <c r="CT113" i="72" s="1"/>
  <c r="DK113" i="72" s="1"/>
  <c r="EB113" i="72" s="1"/>
  <c r="ES113" i="72" s="1"/>
  <c r="FJ113" i="72" s="1"/>
  <c r="BL113" i="72"/>
  <c r="CB113" i="72" s="1"/>
  <c r="CS113" i="72" s="1"/>
  <c r="DJ113" i="72" s="1"/>
  <c r="EA113" i="72" s="1"/>
  <c r="ER113" i="72" s="1"/>
  <c r="FI113" i="72" s="1"/>
  <c r="BK113" i="72"/>
  <c r="CA113" i="72" s="1"/>
  <c r="CR113" i="72" s="1"/>
  <c r="DI113" i="72" s="1"/>
  <c r="DZ113" i="72" s="1"/>
  <c r="EQ113" i="72" s="1"/>
  <c r="FH113" i="72" s="1"/>
  <c r="AM135" i="72"/>
  <c r="BS112" i="72"/>
  <c r="CI112" i="72" s="1"/>
  <c r="CZ112" i="72" s="1"/>
  <c r="DQ112" i="72" s="1"/>
  <c r="EH112" i="72" s="1"/>
  <c r="EY112" i="72" s="1"/>
  <c r="FP112" i="72" s="1"/>
  <c r="BR112" i="72"/>
  <c r="CH112" i="72" s="1"/>
  <c r="CY112" i="72" s="1"/>
  <c r="DP112" i="72" s="1"/>
  <c r="EG112" i="72" s="1"/>
  <c r="EX112" i="72" s="1"/>
  <c r="FO112" i="72" s="1"/>
  <c r="BQ112" i="72"/>
  <c r="CG112" i="72" s="1"/>
  <c r="CX112" i="72" s="1"/>
  <c r="DO112" i="72" s="1"/>
  <c r="EF112" i="72" s="1"/>
  <c r="EW112" i="72" s="1"/>
  <c r="FN112" i="72" s="1"/>
  <c r="BP112" i="72"/>
  <c r="CF112" i="72" s="1"/>
  <c r="CW112" i="72" s="1"/>
  <c r="DN112" i="72" s="1"/>
  <c r="EE112" i="72" s="1"/>
  <c r="EV112" i="72" s="1"/>
  <c r="FM112" i="72" s="1"/>
  <c r="BO112" i="72"/>
  <c r="CE112" i="72" s="1"/>
  <c r="CV112" i="72" s="1"/>
  <c r="DM112" i="72" s="1"/>
  <c r="ED112" i="72" s="1"/>
  <c r="EU112" i="72" s="1"/>
  <c r="FL112" i="72" s="1"/>
  <c r="BN112" i="72"/>
  <c r="CD112" i="72" s="1"/>
  <c r="CU112" i="72" s="1"/>
  <c r="DL112" i="72" s="1"/>
  <c r="EC112" i="72" s="1"/>
  <c r="ET112" i="72" s="1"/>
  <c r="FK112" i="72" s="1"/>
  <c r="BM112" i="72"/>
  <c r="CC112" i="72" s="1"/>
  <c r="CT112" i="72" s="1"/>
  <c r="DK112" i="72" s="1"/>
  <c r="BL112" i="72"/>
  <c r="CB112" i="72" s="1"/>
  <c r="CS112" i="72" s="1"/>
  <c r="DJ112" i="72" s="1"/>
  <c r="EA112" i="72" s="1"/>
  <c r="ER112" i="72" s="1"/>
  <c r="FI112" i="72" s="1"/>
  <c r="BK112" i="72"/>
  <c r="CA112" i="72" s="1"/>
  <c r="CR112" i="72" s="1"/>
  <c r="DI112" i="72" s="1"/>
  <c r="DZ112" i="72" s="1"/>
  <c r="EQ112" i="72" s="1"/>
  <c r="FH112" i="72" s="1"/>
  <c r="BS111" i="72"/>
  <c r="CI111" i="72" s="1"/>
  <c r="CZ111" i="72" s="1"/>
  <c r="DQ111" i="72" s="1"/>
  <c r="EH111" i="72" s="1"/>
  <c r="EY111" i="72" s="1"/>
  <c r="FP111" i="72" s="1"/>
  <c r="BR111" i="72"/>
  <c r="CH111" i="72" s="1"/>
  <c r="CY111" i="72" s="1"/>
  <c r="DP111" i="72" s="1"/>
  <c r="EG111" i="72" s="1"/>
  <c r="EX111" i="72" s="1"/>
  <c r="FO111" i="72" s="1"/>
  <c r="BQ111" i="72"/>
  <c r="CG111" i="72" s="1"/>
  <c r="CX111" i="72" s="1"/>
  <c r="DO111" i="72" s="1"/>
  <c r="EF111" i="72" s="1"/>
  <c r="EW111" i="72" s="1"/>
  <c r="FN111" i="72" s="1"/>
  <c r="BP111" i="72"/>
  <c r="CF111" i="72" s="1"/>
  <c r="CW111" i="72" s="1"/>
  <c r="DN111" i="72" s="1"/>
  <c r="EE111" i="72" s="1"/>
  <c r="EV111" i="72" s="1"/>
  <c r="FM111" i="72" s="1"/>
  <c r="BO111" i="72"/>
  <c r="CE111" i="72" s="1"/>
  <c r="CV111" i="72" s="1"/>
  <c r="DM111" i="72" s="1"/>
  <c r="ED111" i="72" s="1"/>
  <c r="EU111" i="72" s="1"/>
  <c r="FL111" i="72" s="1"/>
  <c r="BN111" i="72"/>
  <c r="CD111" i="72" s="1"/>
  <c r="CU111" i="72" s="1"/>
  <c r="DL111" i="72" s="1"/>
  <c r="EC111" i="72" s="1"/>
  <c r="ET111" i="72" s="1"/>
  <c r="FK111" i="72" s="1"/>
  <c r="BM111" i="72"/>
  <c r="CC111" i="72" s="1"/>
  <c r="CT111" i="72" s="1"/>
  <c r="DK111" i="72" s="1"/>
  <c r="EB111" i="72" s="1"/>
  <c r="ES111" i="72" s="1"/>
  <c r="FJ111" i="72" s="1"/>
  <c r="BL111" i="72"/>
  <c r="CB111" i="72" s="1"/>
  <c r="CS111" i="72" s="1"/>
  <c r="DJ111" i="72" s="1"/>
  <c r="EA111" i="72" s="1"/>
  <c r="ER111" i="72" s="1"/>
  <c r="FI111" i="72" s="1"/>
  <c r="BK111" i="72"/>
  <c r="CA111" i="72" s="1"/>
  <c r="CR111" i="72" s="1"/>
  <c r="DI111" i="72" s="1"/>
  <c r="DZ111" i="72" s="1"/>
  <c r="EQ111" i="72" s="1"/>
  <c r="FH111" i="72" s="1"/>
  <c r="BS110" i="72"/>
  <c r="CI110" i="72" s="1"/>
  <c r="CZ110" i="72" s="1"/>
  <c r="DQ110" i="72" s="1"/>
  <c r="EH110" i="72" s="1"/>
  <c r="EY110" i="72" s="1"/>
  <c r="FP110" i="72" s="1"/>
  <c r="BR110" i="72"/>
  <c r="CH110" i="72" s="1"/>
  <c r="CY110" i="72" s="1"/>
  <c r="DP110" i="72" s="1"/>
  <c r="EG110" i="72" s="1"/>
  <c r="EX110" i="72" s="1"/>
  <c r="FO110" i="72" s="1"/>
  <c r="BQ110" i="72"/>
  <c r="CG110" i="72" s="1"/>
  <c r="CX110" i="72" s="1"/>
  <c r="DO110" i="72" s="1"/>
  <c r="EF110" i="72" s="1"/>
  <c r="EW110" i="72" s="1"/>
  <c r="FN110" i="72" s="1"/>
  <c r="BP110" i="72"/>
  <c r="CF110" i="72" s="1"/>
  <c r="CW110" i="72" s="1"/>
  <c r="DN110" i="72" s="1"/>
  <c r="EE110" i="72" s="1"/>
  <c r="EV110" i="72" s="1"/>
  <c r="FM110" i="72" s="1"/>
  <c r="BO110" i="72"/>
  <c r="CE110" i="72" s="1"/>
  <c r="CV110" i="72" s="1"/>
  <c r="DM110" i="72" s="1"/>
  <c r="ED110" i="72" s="1"/>
  <c r="EU110" i="72" s="1"/>
  <c r="FL110" i="72" s="1"/>
  <c r="BN110" i="72"/>
  <c r="CD110" i="72" s="1"/>
  <c r="CU110" i="72" s="1"/>
  <c r="DL110" i="72" s="1"/>
  <c r="EC110" i="72" s="1"/>
  <c r="ET110" i="72" s="1"/>
  <c r="FK110" i="72" s="1"/>
  <c r="BM110" i="72"/>
  <c r="CC110" i="72" s="1"/>
  <c r="CT110" i="72" s="1"/>
  <c r="DK110" i="72" s="1"/>
  <c r="EB110" i="72" s="1"/>
  <c r="ES110" i="72" s="1"/>
  <c r="FJ110" i="72" s="1"/>
  <c r="BL110" i="72"/>
  <c r="CB110" i="72" s="1"/>
  <c r="CS110" i="72" s="1"/>
  <c r="DJ110" i="72" s="1"/>
  <c r="EA110" i="72" s="1"/>
  <c r="ER110" i="72" s="1"/>
  <c r="FI110" i="72" s="1"/>
  <c r="BK110" i="72"/>
  <c r="CA110" i="72" s="1"/>
  <c r="CR110" i="72" s="1"/>
  <c r="DI110" i="72" s="1"/>
  <c r="DZ110" i="72" s="1"/>
  <c r="EQ110" i="72" s="1"/>
  <c r="FH110" i="72" s="1"/>
  <c r="BS109" i="72"/>
  <c r="CI109" i="72" s="1"/>
  <c r="CZ109" i="72" s="1"/>
  <c r="DQ109" i="72" s="1"/>
  <c r="EH109" i="72" s="1"/>
  <c r="EY109" i="72" s="1"/>
  <c r="FP109" i="72" s="1"/>
  <c r="BR109" i="72"/>
  <c r="CH109" i="72" s="1"/>
  <c r="CY109" i="72" s="1"/>
  <c r="DP109" i="72" s="1"/>
  <c r="EG109" i="72" s="1"/>
  <c r="EX109" i="72" s="1"/>
  <c r="FO109" i="72" s="1"/>
  <c r="BQ109" i="72"/>
  <c r="CG109" i="72" s="1"/>
  <c r="CX109" i="72" s="1"/>
  <c r="DO109" i="72" s="1"/>
  <c r="EF109" i="72" s="1"/>
  <c r="EW109" i="72" s="1"/>
  <c r="FN109" i="72" s="1"/>
  <c r="BP109" i="72"/>
  <c r="CF109" i="72" s="1"/>
  <c r="CW109" i="72" s="1"/>
  <c r="DN109" i="72" s="1"/>
  <c r="EE109" i="72" s="1"/>
  <c r="EV109" i="72" s="1"/>
  <c r="FM109" i="72" s="1"/>
  <c r="BO109" i="72"/>
  <c r="CE109" i="72" s="1"/>
  <c r="CV109" i="72" s="1"/>
  <c r="DM109" i="72" s="1"/>
  <c r="ED109" i="72" s="1"/>
  <c r="EU109" i="72" s="1"/>
  <c r="FL109" i="72" s="1"/>
  <c r="BN109" i="72"/>
  <c r="CD109" i="72" s="1"/>
  <c r="CU109" i="72" s="1"/>
  <c r="DL109" i="72" s="1"/>
  <c r="EC109" i="72" s="1"/>
  <c r="ET109" i="72" s="1"/>
  <c r="FK109" i="72" s="1"/>
  <c r="BM109" i="72"/>
  <c r="CC109" i="72" s="1"/>
  <c r="CT109" i="72" s="1"/>
  <c r="DK109" i="72" s="1"/>
  <c r="EB109" i="72" s="1"/>
  <c r="ES109" i="72" s="1"/>
  <c r="FJ109" i="72" s="1"/>
  <c r="BL109" i="72"/>
  <c r="CB109" i="72" s="1"/>
  <c r="CS109" i="72" s="1"/>
  <c r="DJ109" i="72" s="1"/>
  <c r="EA109" i="72" s="1"/>
  <c r="ER109" i="72" s="1"/>
  <c r="FI109" i="72" s="1"/>
  <c r="BK109" i="72"/>
  <c r="CA109" i="72" s="1"/>
  <c r="CR109" i="72" s="1"/>
  <c r="DI109" i="72" s="1"/>
  <c r="DZ109" i="72" s="1"/>
  <c r="EQ109" i="72" s="1"/>
  <c r="FH109" i="72" s="1"/>
  <c r="BS108" i="72"/>
  <c r="CI108" i="72" s="1"/>
  <c r="CZ108" i="72" s="1"/>
  <c r="DQ108" i="72" s="1"/>
  <c r="EH108" i="72" s="1"/>
  <c r="EY108" i="72" s="1"/>
  <c r="FP108" i="72" s="1"/>
  <c r="BR108" i="72"/>
  <c r="CH108" i="72" s="1"/>
  <c r="CY108" i="72" s="1"/>
  <c r="DP108" i="72" s="1"/>
  <c r="EG108" i="72" s="1"/>
  <c r="EX108" i="72" s="1"/>
  <c r="FO108" i="72" s="1"/>
  <c r="BQ108" i="72"/>
  <c r="CG108" i="72" s="1"/>
  <c r="CX108" i="72" s="1"/>
  <c r="DO108" i="72" s="1"/>
  <c r="EF108" i="72" s="1"/>
  <c r="EW108" i="72" s="1"/>
  <c r="FN108" i="72" s="1"/>
  <c r="BP108" i="72"/>
  <c r="CF108" i="72" s="1"/>
  <c r="CW108" i="72" s="1"/>
  <c r="DN108" i="72" s="1"/>
  <c r="EE108" i="72" s="1"/>
  <c r="EV108" i="72" s="1"/>
  <c r="FM108" i="72" s="1"/>
  <c r="BO108" i="72"/>
  <c r="CE108" i="72" s="1"/>
  <c r="CV108" i="72" s="1"/>
  <c r="DM108" i="72" s="1"/>
  <c r="ED108" i="72" s="1"/>
  <c r="EU108" i="72" s="1"/>
  <c r="FL108" i="72" s="1"/>
  <c r="BN108" i="72"/>
  <c r="CD108" i="72" s="1"/>
  <c r="CU108" i="72" s="1"/>
  <c r="DL108" i="72" s="1"/>
  <c r="EC108" i="72" s="1"/>
  <c r="ET108" i="72" s="1"/>
  <c r="FK108" i="72" s="1"/>
  <c r="BM108" i="72"/>
  <c r="CC108" i="72" s="1"/>
  <c r="CT108" i="72" s="1"/>
  <c r="DK108" i="72" s="1"/>
  <c r="EB108" i="72" s="1"/>
  <c r="ES108" i="72" s="1"/>
  <c r="FJ108" i="72" s="1"/>
  <c r="BL108" i="72"/>
  <c r="CB108" i="72" s="1"/>
  <c r="CS108" i="72" s="1"/>
  <c r="DJ108" i="72" s="1"/>
  <c r="EA108" i="72" s="1"/>
  <c r="ER108" i="72" s="1"/>
  <c r="FI108" i="72" s="1"/>
  <c r="BK108" i="72"/>
  <c r="CA108" i="72" s="1"/>
  <c r="CR108" i="72" s="1"/>
  <c r="DI108" i="72" s="1"/>
  <c r="DZ108" i="72" s="1"/>
  <c r="EQ108" i="72" s="1"/>
  <c r="FH108" i="72" s="1"/>
  <c r="BR107" i="72"/>
  <c r="CH107" i="72" s="1"/>
  <c r="CY107" i="72" s="1"/>
  <c r="DP107" i="72" s="1"/>
  <c r="EG107" i="72" s="1"/>
  <c r="EX107" i="72" s="1"/>
  <c r="FO107" i="72" s="1"/>
  <c r="BQ107" i="72"/>
  <c r="CG107" i="72" s="1"/>
  <c r="CX107" i="72" s="1"/>
  <c r="DO107" i="72" s="1"/>
  <c r="EF107" i="72" s="1"/>
  <c r="EW107" i="72" s="1"/>
  <c r="FN107" i="72" s="1"/>
  <c r="BP107" i="72"/>
  <c r="CF107" i="72" s="1"/>
  <c r="CW107" i="72" s="1"/>
  <c r="DN107" i="72" s="1"/>
  <c r="EE107" i="72" s="1"/>
  <c r="EV107" i="72" s="1"/>
  <c r="FM107" i="72" s="1"/>
  <c r="BO107" i="72"/>
  <c r="CE107" i="72" s="1"/>
  <c r="CV107" i="72" s="1"/>
  <c r="DM107" i="72" s="1"/>
  <c r="ED107" i="72" s="1"/>
  <c r="EU107" i="72" s="1"/>
  <c r="FL107" i="72" s="1"/>
  <c r="BN107" i="72"/>
  <c r="CD107" i="72" s="1"/>
  <c r="CU107" i="72" s="1"/>
  <c r="DL107" i="72" s="1"/>
  <c r="EC107" i="72" s="1"/>
  <c r="ET107" i="72" s="1"/>
  <c r="FK107" i="72" s="1"/>
  <c r="BM107" i="72"/>
  <c r="CC107" i="72" s="1"/>
  <c r="CT107" i="72" s="1"/>
  <c r="DK107" i="72" s="1"/>
  <c r="EB107" i="72" s="1"/>
  <c r="ES107" i="72" s="1"/>
  <c r="FJ107" i="72" s="1"/>
  <c r="BL107" i="72"/>
  <c r="CB107" i="72" s="1"/>
  <c r="CS107" i="72" s="1"/>
  <c r="DJ107" i="72" s="1"/>
  <c r="EA107" i="72" s="1"/>
  <c r="ER107" i="72" s="1"/>
  <c r="FI107" i="72" s="1"/>
  <c r="BK107" i="72"/>
  <c r="CA107" i="72" s="1"/>
  <c r="CR107" i="72" s="1"/>
  <c r="DI107" i="72" s="1"/>
  <c r="DZ107" i="72" s="1"/>
  <c r="EQ107" i="72" s="1"/>
  <c r="FH107" i="72" s="1"/>
  <c r="CI106" i="72"/>
  <c r="CZ106" i="72" s="1"/>
  <c r="DQ106" i="72" s="1"/>
  <c r="EH106" i="72" s="1"/>
  <c r="EY106" i="72" s="1"/>
  <c r="FP106" i="72" s="1"/>
  <c r="CH106" i="72"/>
  <c r="CY106" i="72" s="1"/>
  <c r="DP106" i="72" s="1"/>
  <c r="EG106" i="72" s="1"/>
  <c r="EX106" i="72" s="1"/>
  <c r="FO106" i="72" s="1"/>
  <c r="CG106" i="72"/>
  <c r="CX106" i="72" s="1"/>
  <c r="DO106" i="72" s="1"/>
  <c r="EF106" i="72" s="1"/>
  <c r="EW106" i="72" s="1"/>
  <c r="FN106" i="72" s="1"/>
  <c r="CF106" i="72"/>
  <c r="CW106" i="72" s="1"/>
  <c r="DN106" i="72" s="1"/>
  <c r="EE106" i="72" s="1"/>
  <c r="EV106" i="72" s="1"/>
  <c r="FM106" i="72" s="1"/>
  <c r="CE106" i="72"/>
  <c r="CV106" i="72" s="1"/>
  <c r="DM106" i="72" s="1"/>
  <c r="ED106" i="72" s="1"/>
  <c r="EU106" i="72" s="1"/>
  <c r="FL106" i="72" s="1"/>
  <c r="CD106" i="72"/>
  <c r="CU106" i="72" s="1"/>
  <c r="DL106" i="72" s="1"/>
  <c r="EC106" i="72" s="1"/>
  <c r="ET106" i="72" s="1"/>
  <c r="FK106" i="72" s="1"/>
  <c r="CC106" i="72"/>
  <c r="CT106" i="72" s="1"/>
  <c r="DK106" i="72" s="1"/>
  <c r="EB106" i="72" s="1"/>
  <c r="ES106" i="72" s="1"/>
  <c r="FJ106" i="72" s="1"/>
  <c r="CB106" i="72"/>
  <c r="CS106" i="72" s="1"/>
  <c r="DJ106" i="72" s="1"/>
  <c r="EA106" i="72" s="1"/>
  <c r="ER106" i="72" s="1"/>
  <c r="FI106" i="72" s="1"/>
  <c r="CA106" i="72"/>
  <c r="CR106" i="72" s="1"/>
  <c r="DI106" i="72" s="1"/>
  <c r="DZ106" i="72" s="1"/>
  <c r="EQ106" i="72" s="1"/>
  <c r="FH106" i="72" s="1"/>
  <c r="CI105" i="72"/>
  <c r="CZ105" i="72" s="1"/>
  <c r="DQ105" i="72" s="1"/>
  <c r="EH105" i="72" s="1"/>
  <c r="EY105" i="72" s="1"/>
  <c r="FP105" i="72" s="1"/>
  <c r="CH105" i="72"/>
  <c r="CY105" i="72" s="1"/>
  <c r="DP105" i="72" s="1"/>
  <c r="EG105" i="72" s="1"/>
  <c r="EX105" i="72" s="1"/>
  <c r="FO105" i="72" s="1"/>
  <c r="CG105" i="72"/>
  <c r="CX105" i="72" s="1"/>
  <c r="DO105" i="72" s="1"/>
  <c r="EF105" i="72" s="1"/>
  <c r="EW105" i="72" s="1"/>
  <c r="FN105" i="72" s="1"/>
  <c r="CF105" i="72"/>
  <c r="CW105" i="72" s="1"/>
  <c r="DN105" i="72" s="1"/>
  <c r="EE105" i="72" s="1"/>
  <c r="EV105" i="72" s="1"/>
  <c r="FM105" i="72" s="1"/>
  <c r="CE105" i="72"/>
  <c r="CV105" i="72" s="1"/>
  <c r="DM105" i="72" s="1"/>
  <c r="ED105" i="72" s="1"/>
  <c r="EU105" i="72" s="1"/>
  <c r="FL105" i="72" s="1"/>
  <c r="CD105" i="72"/>
  <c r="CU105" i="72" s="1"/>
  <c r="DL105" i="72" s="1"/>
  <c r="EC105" i="72" s="1"/>
  <c r="ET105" i="72" s="1"/>
  <c r="FK105" i="72" s="1"/>
  <c r="CC105" i="72"/>
  <c r="CT105" i="72" s="1"/>
  <c r="DK105" i="72" s="1"/>
  <c r="EB105" i="72" s="1"/>
  <c r="ES105" i="72" s="1"/>
  <c r="FJ105" i="72" s="1"/>
  <c r="CB105" i="72"/>
  <c r="CS105" i="72" s="1"/>
  <c r="DJ105" i="72" s="1"/>
  <c r="EA105" i="72" s="1"/>
  <c r="ER105" i="72" s="1"/>
  <c r="FI105" i="72" s="1"/>
  <c r="CA105" i="72"/>
  <c r="CR105" i="72" s="1"/>
  <c r="DI105" i="72" s="1"/>
  <c r="DZ105" i="72" s="1"/>
  <c r="EQ105" i="72" s="1"/>
  <c r="FH105" i="72" s="1"/>
  <c r="CI104" i="72"/>
  <c r="CZ104" i="72" s="1"/>
  <c r="DQ104" i="72" s="1"/>
  <c r="EH104" i="72" s="1"/>
  <c r="EY104" i="72" s="1"/>
  <c r="FP104" i="72" s="1"/>
  <c r="CH104" i="72"/>
  <c r="CY104" i="72" s="1"/>
  <c r="DP104" i="72" s="1"/>
  <c r="EG104" i="72" s="1"/>
  <c r="EX104" i="72" s="1"/>
  <c r="FO104" i="72" s="1"/>
  <c r="CG104" i="72"/>
  <c r="CX104" i="72" s="1"/>
  <c r="DO104" i="72" s="1"/>
  <c r="EF104" i="72" s="1"/>
  <c r="EW104" i="72" s="1"/>
  <c r="FN104" i="72" s="1"/>
  <c r="CF104" i="72"/>
  <c r="CW104" i="72" s="1"/>
  <c r="DN104" i="72" s="1"/>
  <c r="EE104" i="72" s="1"/>
  <c r="EV104" i="72" s="1"/>
  <c r="FM104" i="72" s="1"/>
  <c r="CE104" i="72"/>
  <c r="CV104" i="72" s="1"/>
  <c r="DM104" i="72" s="1"/>
  <c r="ED104" i="72" s="1"/>
  <c r="EU104" i="72" s="1"/>
  <c r="FL104" i="72" s="1"/>
  <c r="CD104" i="72"/>
  <c r="CU104" i="72" s="1"/>
  <c r="DL104" i="72" s="1"/>
  <c r="EC104" i="72" s="1"/>
  <c r="ET104" i="72" s="1"/>
  <c r="FK104" i="72" s="1"/>
  <c r="CC104" i="72"/>
  <c r="CT104" i="72" s="1"/>
  <c r="DK104" i="72" s="1"/>
  <c r="EB104" i="72" s="1"/>
  <c r="ES104" i="72" s="1"/>
  <c r="FJ104" i="72" s="1"/>
  <c r="CB104" i="72"/>
  <c r="CS104" i="72" s="1"/>
  <c r="DJ104" i="72" s="1"/>
  <c r="EA104" i="72" s="1"/>
  <c r="ER104" i="72" s="1"/>
  <c r="FI104" i="72" s="1"/>
  <c r="CA104" i="72"/>
  <c r="CR104" i="72" s="1"/>
  <c r="DI104" i="72" s="1"/>
  <c r="DZ104" i="72" s="1"/>
  <c r="EQ104" i="72" s="1"/>
  <c r="FH104" i="72" s="1"/>
  <c r="CI103" i="72"/>
  <c r="CZ103" i="72" s="1"/>
  <c r="DQ103" i="72" s="1"/>
  <c r="EH103" i="72" s="1"/>
  <c r="EY103" i="72" s="1"/>
  <c r="FP103" i="72" s="1"/>
  <c r="CH103" i="72"/>
  <c r="CY103" i="72" s="1"/>
  <c r="DP103" i="72" s="1"/>
  <c r="EG103" i="72" s="1"/>
  <c r="EX103" i="72" s="1"/>
  <c r="FO103" i="72" s="1"/>
  <c r="CG103" i="72"/>
  <c r="CX103" i="72" s="1"/>
  <c r="DO103" i="72" s="1"/>
  <c r="EF103" i="72" s="1"/>
  <c r="EW103" i="72" s="1"/>
  <c r="FN103" i="72" s="1"/>
  <c r="CF103" i="72"/>
  <c r="CW103" i="72" s="1"/>
  <c r="DN103" i="72" s="1"/>
  <c r="EE103" i="72" s="1"/>
  <c r="EV103" i="72" s="1"/>
  <c r="FM103" i="72" s="1"/>
  <c r="CE103" i="72"/>
  <c r="CV103" i="72" s="1"/>
  <c r="DM103" i="72" s="1"/>
  <c r="ED103" i="72" s="1"/>
  <c r="EU103" i="72" s="1"/>
  <c r="FL103" i="72" s="1"/>
  <c r="CD103" i="72"/>
  <c r="CU103" i="72" s="1"/>
  <c r="DL103" i="72" s="1"/>
  <c r="EC103" i="72" s="1"/>
  <c r="ET103" i="72" s="1"/>
  <c r="FK103" i="72" s="1"/>
  <c r="CC103" i="72"/>
  <c r="CT103" i="72" s="1"/>
  <c r="DK103" i="72" s="1"/>
  <c r="EB103" i="72" s="1"/>
  <c r="ES103" i="72" s="1"/>
  <c r="FJ103" i="72" s="1"/>
  <c r="CB103" i="72"/>
  <c r="CS103" i="72" s="1"/>
  <c r="DJ103" i="72" s="1"/>
  <c r="EA103" i="72" s="1"/>
  <c r="ER103" i="72" s="1"/>
  <c r="FI103" i="72" s="1"/>
  <c r="CA103" i="72"/>
  <c r="CR103" i="72" s="1"/>
  <c r="DI103" i="72" s="1"/>
  <c r="DZ103" i="72" s="1"/>
  <c r="EQ103" i="72" s="1"/>
  <c r="FH103" i="72" s="1"/>
  <c r="BK102" i="72"/>
  <c r="CA102" i="72" s="1"/>
  <c r="CR102" i="72" s="1"/>
  <c r="DI102" i="72" s="1"/>
  <c r="DZ102" i="72" s="1"/>
  <c r="EQ102" i="72" s="1"/>
  <c r="FH102" i="72" s="1"/>
  <c r="BK101" i="72"/>
  <c r="CA101" i="72" s="1"/>
  <c r="CR101" i="72" s="1"/>
  <c r="DI101" i="72" s="1"/>
  <c r="DZ101" i="72" s="1"/>
  <c r="EQ101" i="72" s="1"/>
  <c r="FH101" i="72" s="1"/>
  <c r="BK100" i="72"/>
  <c r="CA100" i="72" s="1"/>
  <c r="CR100" i="72" s="1"/>
  <c r="DI100" i="72" s="1"/>
  <c r="DZ100" i="72" s="1"/>
  <c r="EQ100" i="72" s="1"/>
  <c r="FH100" i="72" s="1"/>
  <c r="BK99" i="72"/>
  <c r="CA99" i="72" s="1"/>
  <c r="CR99" i="72" s="1"/>
  <c r="DI99" i="72" s="1"/>
  <c r="DZ99" i="72" s="1"/>
  <c r="EQ99" i="72" s="1"/>
  <c r="FH99" i="72" s="1"/>
  <c r="BK98" i="72"/>
  <c r="CA98" i="72" s="1"/>
  <c r="CR98" i="72" s="1"/>
  <c r="DI98" i="72" s="1"/>
  <c r="DZ98" i="72" s="1"/>
  <c r="EQ98" i="72" s="1"/>
  <c r="FH98" i="72" s="1"/>
  <c r="BE120" i="72"/>
  <c r="BD120" i="72"/>
  <c r="BC120" i="72"/>
  <c r="BB120" i="72"/>
  <c r="BA120" i="72"/>
  <c r="AZ120" i="72"/>
  <c r="AT120" i="72"/>
  <c r="AS120" i="72"/>
  <c r="AR120" i="72"/>
  <c r="AQ120" i="72"/>
  <c r="AP120" i="72"/>
  <c r="AO120" i="72"/>
  <c r="BK97" i="72"/>
  <c r="CA97" i="72" s="1"/>
  <c r="CR97" i="72" s="1"/>
  <c r="DI97" i="72" s="1"/>
  <c r="DZ97" i="72" s="1"/>
  <c r="EQ97" i="72" s="1"/>
  <c r="FH97" i="72" s="1"/>
  <c r="BK96" i="72"/>
  <c r="CA96" i="72" s="1"/>
  <c r="CR96" i="72" s="1"/>
  <c r="DI96" i="72" s="1"/>
  <c r="DZ96" i="72" s="1"/>
  <c r="EQ96" i="72" s="1"/>
  <c r="FH96" i="72" s="1"/>
  <c r="BS95" i="72"/>
  <c r="CI95" i="72" s="1"/>
  <c r="CZ95" i="72" s="1"/>
  <c r="DQ95" i="72" s="1"/>
  <c r="EH95" i="72" s="1"/>
  <c r="EY95" i="72" s="1"/>
  <c r="FP95" i="72" s="1"/>
  <c r="BR95" i="72"/>
  <c r="CH95" i="72" s="1"/>
  <c r="CY95" i="72" s="1"/>
  <c r="DP95" i="72" s="1"/>
  <c r="EG95" i="72" s="1"/>
  <c r="EX95" i="72" s="1"/>
  <c r="FO95" i="72" s="1"/>
  <c r="BQ95" i="72"/>
  <c r="CG95" i="72" s="1"/>
  <c r="CX95" i="72" s="1"/>
  <c r="DO95" i="72" s="1"/>
  <c r="EF95" i="72" s="1"/>
  <c r="EW95" i="72" s="1"/>
  <c r="FN95" i="72" s="1"/>
  <c r="BP95" i="72"/>
  <c r="CF95" i="72" s="1"/>
  <c r="CW95" i="72" s="1"/>
  <c r="DN95" i="72" s="1"/>
  <c r="EE95" i="72" s="1"/>
  <c r="EV95" i="72" s="1"/>
  <c r="FM95" i="72" s="1"/>
  <c r="BO95" i="72"/>
  <c r="CE95" i="72" s="1"/>
  <c r="CV95" i="72" s="1"/>
  <c r="DM95" i="72" s="1"/>
  <c r="ED95" i="72" s="1"/>
  <c r="EU95" i="72" s="1"/>
  <c r="FL95" i="72" s="1"/>
  <c r="BN95" i="72"/>
  <c r="CD95" i="72" s="1"/>
  <c r="CU95" i="72" s="1"/>
  <c r="DL95" i="72" s="1"/>
  <c r="EC95" i="72" s="1"/>
  <c r="ET95" i="72" s="1"/>
  <c r="FK95" i="72" s="1"/>
  <c r="BM95" i="72"/>
  <c r="CC95" i="72" s="1"/>
  <c r="CT95" i="72" s="1"/>
  <c r="DK95" i="72" s="1"/>
  <c r="EB95" i="72" s="1"/>
  <c r="ES95" i="72" s="1"/>
  <c r="FJ95" i="72" s="1"/>
  <c r="BL95" i="72"/>
  <c r="CB95" i="72" s="1"/>
  <c r="CS95" i="72" s="1"/>
  <c r="DJ95" i="72" s="1"/>
  <c r="EA95" i="72" s="1"/>
  <c r="ER95" i="72" s="1"/>
  <c r="FI95" i="72" s="1"/>
  <c r="BK95" i="72"/>
  <c r="CA95" i="72" s="1"/>
  <c r="CR95" i="72" s="1"/>
  <c r="DI95" i="72" s="1"/>
  <c r="DZ95" i="72" s="1"/>
  <c r="EQ95" i="72" s="1"/>
  <c r="FH95" i="72" s="1"/>
  <c r="BS94" i="72"/>
  <c r="CI94" i="72" s="1"/>
  <c r="CZ94" i="72" s="1"/>
  <c r="DQ94" i="72" s="1"/>
  <c r="EH94" i="72" s="1"/>
  <c r="EY94" i="72" s="1"/>
  <c r="FP94" i="72" s="1"/>
  <c r="BR94" i="72"/>
  <c r="CH94" i="72" s="1"/>
  <c r="CY94" i="72" s="1"/>
  <c r="DP94" i="72" s="1"/>
  <c r="EG94" i="72" s="1"/>
  <c r="EX94" i="72" s="1"/>
  <c r="FO94" i="72" s="1"/>
  <c r="BQ94" i="72"/>
  <c r="CG94" i="72" s="1"/>
  <c r="CX94" i="72" s="1"/>
  <c r="DO94" i="72" s="1"/>
  <c r="EF94" i="72" s="1"/>
  <c r="EW94" i="72" s="1"/>
  <c r="FN94" i="72" s="1"/>
  <c r="BP94" i="72"/>
  <c r="CF94" i="72" s="1"/>
  <c r="CW94" i="72" s="1"/>
  <c r="DN94" i="72" s="1"/>
  <c r="EE94" i="72" s="1"/>
  <c r="EV94" i="72" s="1"/>
  <c r="FM94" i="72" s="1"/>
  <c r="BO94" i="72"/>
  <c r="CE94" i="72" s="1"/>
  <c r="CV94" i="72" s="1"/>
  <c r="DM94" i="72" s="1"/>
  <c r="ED94" i="72" s="1"/>
  <c r="EU94" i="72" s="1"/>
  <c r="FL94" i="72" s="1"/>
  <c r="BN94" i="72"/>
  <c r="CD94" i="72" s="1"/>
  <c r="CU94" i="72" s="1"/>
  <c r="DL94" i="72" s="1"/>
  <c r="EC94" i="72" s="1"/>
  <c r="ET94" i="72" s="1"/>
  <c r="FK94" i="72" s="1"/>
  <c r="BM94" i="72"/>
  <c r="CC94" i="72" s="1"/>
  <c r="CT94" i="72" s="1"/>
  <c r="DK94" i="72" s="1"/>
  <c r="EB94" i="72" s="1"/>
  <c r="ES94" i="72" s="1"/>
  <c r="FJ94" i="72" s="1"/>
  <c r="BL94" i="72"/>
  <c r="CB94" i="72" s="1"/>
  <c r="CS94" i="72" s="1"/>
  <c r="DJ94" i="72" s="1"/>
  <c r="EA94" i="72" s="1"/>
  <c r="ER94" i="72" s="1"/>
  <c r="FI94" i="72" s="1"/>
  <c r="BK94" i="72"/>
  <c r="CA94" i="72" s="1"/>
  <c r="CR94" i="72" s="1"/>
  <c r="DI94" i="72" s="1"/>
  <c r="DZ94" i="72" s="1"/>
  <c r="EQ94" i="72" s="1"/>
  <c r="FH94" i="72" s="1"/>
  <c r="BS93" i="72"/>
  <c r="CI93" i="72" s="1"/>
  <c r="CZ93" i="72" s="1"/>
  <c r="DQ93" i="72" s="1"/>
  <c r="EH93" i="72" s="1"/>
  <c r="EY93" i="72" s="1"/>
  <c r="FP93" i="72" s="1"/>
  <c r="BR93" i="72"/>
  <c r="CH93" i="72" s="1"/>
  <c r="CY93" i="72" s="1"/>
  <c r="DP93" i="72" s="1"/>
  <c r="EG93" i="72" s="1"/>
  <c r="EX93" i="72" s="1"/>
  <c r="FO93" i="72" s="1"/>
  <c r="BQ93" i="72"/>
  <c r="CG93" i="72" s="1"/>
  <c r="CX93" i="72" s="1"/>
  <c r="DO93" i="72" s="1"/>
  <c r="EF93" i="72" s="1"/>
  <c r="EW93" i="72" s="1"/>
  <c r="FN93" i="72" s="1"/>
  <c r="BP93" i="72"/>
  <c r="CF93" i="72" s="1"/>
  <c r="CW93" i="72" s="1"/>
  <c r="DN93" i="72" s="1"/>
  <c r="EE93" i="72" s="1"/>
  <c r="EV93" i="72" s="1"/>
  <c r="FM93" i="72" s="1"/>
  <c r="BO93" i="72"/>
  <c r="CE93" i="72" s="1"/>
  <c r="CV93" i="72" s="1"/>
  <c r="DM93" i="72" s="1"/>
  <c r="ED93" i="72" s="1"/>
  <c r="EU93" i="72" s="1"/>
  <c r="FL93" i="72" s="1"/>
  <c r="BN93" i="72"/>
  <c r="CD93" i="72" s="1"/>
  <c r="CU93" i="72" s="1"/>
  <c r="DL93" i="72" s="1"/>
  <c r="EC93" i="72" s="1"/>
  <c r="ET93" i="72" s="1"/>
  <c r="FK93" i="72" s="1"/>
  <c r="BM93" i="72"/>
  <c r="CC93" i="72" s="1"/>
  <c r="CT93" i="72" s="1"/>
  <c r="DK93" i="72" s="1"/>
  <c r="EB93" i="72" s="1"/>
  <c r="ES93" i="72" s="1"/>
  <c r="FJ93" i="72" s="1"/>
  <c r="BL93" i="72"/>
  <c r="CB93" i="72" s="1"/>
  <c r="CS93" i="72" s="1"/>
  <c r="DJ93" i="72" s="1"/>
  <c r="EA93" i="72" s="1"/>
  <c r="ER93" i="72" s="1"/>
  <c r="FI93" i="72" s="1"/>
  <c r="BK93" i="72"/>
  <c r="CA93" i="72" s="1"/>
  <c r="CR93" i="72" s="1"/>
  <c r="DI93" i="72" s="1"/>
  <c r="DZ93" i="72" s="1"/>
  <c r="EQ93" i="72" s="1"/>
  <c r="FH93" i="72" s="1"/>
  <c r="BS92" i="72"/>
  <c r="CI92" i="72" s="1"/>
  <c r="CZ92" i="72" s="1"/>
  <c r="DQ92" i="72" s="1"/>
  <c r="EH92" i="72" s="1"/>
  <c r="EY92" i="72" s="1"/>
  <c r="FP92" i="72" s="1"/>
  <c r="BR92" i="72"/>
  <c r="CH92" i="72" s="1"/>
  <c r="CY92" i="72" s="1"/>
  <c r="DP92" i="72" s="1"/>
  <c r="EG92" i="72" s="1"/>
  <c r="EX92" i="72" s="1"/>
  <c r="FO92" i="72" s="1"/>
  <c r="BQ92" i="72"/>
  <c r="CG92" i="72" s="1"/>
  <c r="CX92" i="72" s="1"/>
  <c r="DO92" i="72" s="1"/>
  <c r="EF92" i="72" s="1"/>
  <c r="EW92" i="72" s="1"/>
  <c r="FN92" i="72" s="1"/>
  <c r="BP92" i="72"/>
  <c r="CF92" i="72" s="1"/>
  <c r="CW92" i="72" s="1"/>
  <c r="DN92" i="72" s="1"/>
  <c r="EE92" i="72" s="1"/>
  <c r="BO92" i="72"/>
  <c r="CE92" i="72" s="1"/>
  <c r="CV92" i="72" s="1"/>
  <c r="DM92" i="72" s="1"/>
  <c r="ED92" i="72" s="1"/>
  <c r="EU92" i="72" s="1"/>
  <c r="FL92" i="72" s="1"/>
  <c r="BN92" i="72"/>
  <c r="CD92" i="72" s="1"/>
  <c r="CU92" i="72" s="1"/>
  <c r="DL92" i="72" s="1"/>
  <c r="EC92" i="72" s="1"/>
  <c r="ET92" i="72" s="1"/>
  <c r="FK92" i="72" s="1"/>
  <c r="BM92" i="72"/>
  <c r="CC92" i="72" s="1"/>
  <c r="CT92" i="72" s="1"/>
  <c r="DK92" i="72" s="1"/>
  <c r="EB92" i="72" s="1"/>
  <c r="ES92" i="72" s="1"/>
  <c r="FJ92" i="72" s="1"/>
  <c r="BL92" i="72"/>
  <c r="CB92" i="72" s="1"/>
  <c r="CS92" i="72" s="1"/>
  <c r="DJ92" i="72" s="1"/>
  <c r="EA92" i="72" s="1"/>
  <c r="ER92" i="72" s="1"/>
  <c r="FI92" i="72" s="1"/>
  <c r="BK92" i="72"/>
  <c r="CA92" i="72" s="1"/>
  <c r="CR92" i="72" s="1"/>
  <c r="DI92" i="72" s="1"/>
  <c r="DZ92" i="72" s="1"/>
  <c r="EQ92" i="72" s="1"/>
  <c r="FH92" i="72" s="1"/>
  <c r="AX114" i="72"/>
  <c r="AM114" i="72"/>
  <c r="BS91" i="72"/>
  <c r="CI91" i="72" s="1"/>
  <c r="CZ91" i="72" s="1"/>
  <c r="DQ91" i="72" s="1"/>
  <c r="EH91" i="72" s="1"/>
  <c r="EY91" i="72" s="1"/>
  <c r="FP91" i="72" s="1"/>
  <c r="BR91" i="72"/>
  <c r="CH91" i="72" s="1"/>
  <c r="CY91" i="72" s="1"/>
  <c r="DP91" i="72" s="1"/>
  <c r="EG91" i="72" s="1"/>
  <c r="BQ91" i="72"/>
  <c r="CG91" i="72" s="1"/>
  <c r="CX91" i="72" s="1"/>
  <c r="DO91" i="72" s="1"/>
  <c r="EF91" i="72" s="1"/>
  <c r="EW91" i="72" s="1"/>
  <c r="FN91" i="72" s="1"/>
  <c r="BP91" i="72"/>
  <c r="CF91" i="72" s="1"/>
  <c r="CW91" i="72" s="1"/>
  <c r="DN91" i="72" s="1"/>
  <c r="EE91" i="72" s="1"/>
  <c r="EV91" i="72" s="1"/>
  <c r="FM91" i="72" s="1"/>
  <c r="BO91" i="72"/>
  <c r="CE91" i="72" s="1"/>
  <c r="CV91" i="72" s="1"/>
  <c r="DM91" i="72" s="1"/>
  <c r="ED91" i="72" s="1"/>
  <c r="EU91" i="72" s="1"/>
  <c r="FL91" i="72" s="1"/>
  <c r="BN91" i="72"/>
  <c r="CD91" i="72" s="1"/>
  <c r="CU91" i="72" s="1"/>
  <c r="DL91" i="72" s="1"/>
  <c r="EC91" i="72" s="1"/>
  <c r="ET91" i="72" s="1"/>
  <c r="FK91" i="72" s="1"/>
  <c r="BM91" i="72"/>
  <c r="BL91" i="72"/>
  <c r="CB91" i="72" s="1"/>
  <c r="CS91" i="72" s="1"/>
  <c r="DJ91" i="72" s="1"/>
  <c r="EA91" i="72" s="1"/>
  <c r="ER91" i="72" s="1"/>
  <c r="FI91" i="72" s="1"/>
  <c r="BK91" i="72"/>
  <c r="CA91" i="72" s="1"/>
  <c r="CR91" i="72" s="1"/>
  <c r="DI91" i="72" s="1"/>
  <c r="DZ91" i="72" s="1"/>
  <c r="EQ91" i="72" s="1"/>
  <c r="FH91" i="72" s="1"/>
  <c r="AX113" i="72"/>
  <c r="AM113" i="72"/>
  <c r="BS90" i="72"/>
  <c r="CI90" i="72" s="1"/>
  <c r="CZ90" i="72" s="1"/>
  <c r="DQ90" i="72" s="1"/>
  <c r="EH90" i="72" s="1"/>
  <c r="EY90" i="72" s="1"/>
  <c r="FP90" i="72" s="1"/>
  <c r="BR90" i="72"/>
  <c r="CH90" i="72" s="1"/>
  <c r="CY90" i="72" s="1"/>
  <c r="DP90" i="72" s="1"/>
  <c r="EG90" i="72" s="1"/>
  <c r="EX90" i="72" s="1"/>
  <c r="FO90" i="72" s="1"/>
  <c r="BQ90" i="72"/>
  <c r="CG90" i="72" s="1"/>
  <c r="CX90" i="72" s="1"/>
  <c r="DO90" i="72" s="1"/>
  <c r="EF90" i="72" s="1"/>
  <c r="EW90" i="72" s="1"/>
  <c r="FN90" i="72" s="1"/>
  <c r="BP90" i="72"/>
  <c r="CF90" i="72" s="1"/>
  <c r="CW90" i="72" s="1"/>
  <c r="DN90" i="72" s="1"/>
  <c r="EE90" i="72" s="1"/>
  <c r="EV90" i="72" s="1"/>
  <c r="FM90" i="72" s="1"/>
  <c r="BO90" i="72"/>
  <c r="CE90" i="72" s="1"/>
  <c r="CV90" i="72" s="1"/>
  <c r="DM90" i="72" s="1"/>
  <c r="ED90" i="72" s="1"/>
  <c r="EU90" i="72" s="1"/>
  <c r="FL90" i="72" s="1"/>
  <c r="BN90" i="72"/>
  <c r="CD90" i="72" s="1"/>
  <c r="CU90" i="72" s="1"/>
  <c r="DL90" i="72" s="1"/>
  <c r="EC90" i="72" s="1"/>
  <c r="ET90" i="72" s="1"/>
  <c r="FK90" i="72" s="1"/>
  <c r="BM90" i="72"/>
  <c r="CC90" i="72" s="1"/>
  <c r="CT90" i="72" s="1"/>
  <c r="DK90" i="72" s="1"/>
  <c r="EB90" i="72" s="1"/>
  <c r="ES90" i="72" s="1"/>
  <c r="BL90" i="72"/>
  <c r="CB90" i="72" s="1"/>
  <c r="CS90" i="72" s="1"/>
  <c r="DJ90" i="72" s="1"/>
  <c r="EA90" i="72" s="1"/>
  <c r="ER90" i="72" s="1"/>
  <c r="FI90" i="72" s="1"/>
  <c r="BK90" i="72"/>
  <c r="CA90" i="72" s="1"/>
  <c r="CR90" i="72" s="1"/>
  <c r="DI90" i="72" s="1"/>
  <c r="DZ90" i="72" s="1"/>
  <c r="EQ90" i="72" s="1"/>
  <c r="FH90" i="72" s="1"/>
  <c r="BS89" i="72"/>
  <c r="CI89" i="72" s="1"/>
  <c r="CZ89" i="72" s="1"/>
  <c r="DQ89" i="72" s="1"/>
  <c r="EH89" i="72" s="1"/>
  <c r="EY89" i="72" s="1"/>
  <c r="FP89" i="72" s="1"/>
  <c r="BR89" i="72"/>
  <c r="CH89" i="72" s="1"/>
  <c r="CY89" i="72" s="1"/>
  <c r="DP89" i="72" s="1"/>
  <c r="EG89" i="72" s="1"/>
  <c r="BQ89" i="72"/>
  <c r="CG89" i="72" s="1"/>
  <c r="CX89" i="72" s="1"/>
  <c r="DO89" i="72" s="1"/>
  <c r="EF89" i="72" s="1"/>
  <c r="EW89" i="72" s="1"/>
  <c r="FN89" i="72" s="1"/>
  <c r="BP89" i="72"/>
  <c r="CF89" i="72" s="1"/>
  <c r="CW89" i="72" s="1"/>
  <c r="DN89" i="72" s="1"/>
  <c r="EE89" i="72" s="1"/>
  <c r="EV89" i="72" s="1"/>
  <c r="FM89" i="72" s="1"/>
  <c r="BO89" i="72"/>
  <c r="CE89" i="72" s="1"/>
  <c r="CV89" i="72" s="1"/>
  <c r="DM89" i="72" s="1"/>
  <c r="ED89" i="72" s="1"/>
  <c r="EU89" i="72" s="1"/>
  <c r="FL89" i="72" s="1"/>
  <c r="BN89" i="72"/>
  <c r="CD89" i="72" s="1"/>
  <c r="CU89" i="72" s="1"/>
  <c r="DL89" i="72" s="1"/>
  <c r="EC89" i="72" s="1"/>
  <c r="ET89" i="72" s="1"/>
  <c r="BM89" i="72"/>
  <c r="CC89" i="72" s="1"/>
  <c r="CT89" i="72" s="1"/>
  <c r="DK89" i="72" s="1"/>
  <c r="EB89" i="72" s="1"/>
  <c r="ES89" i="72" s="1"/>
  <c r="FJ89" i="72" s="1"/>
  <c r="BL89" i="72"/>
  <c r="CB89" i="72" s="1"/>
  <c r="CS89" i="72" s="1"/>
  <c r="DJ89" i="72" s="1"/>
  <c r="EA89" i="72" s="1"/>
  <c r="ER89" i="72" s="1"/>
  <c r="FI89" i="72" s="1"/>
  <c r="BK89" i="72"/>
  <c r="CA89" i="72" s="1"/>
  <c r="CR89" i="72" s="1"/>
  <c r="DI89" i="72" s="1"/>
  <c r="DZ89" i="72" s="1"/>
  <c r="EQ89" i="72" s="1"/>
  <c r="FH89" i="72" s="1"/>
  <c r="BS88" i="72"/>
  <c r="CI88" i="72" s="1"/>
  <c r="CZ88" i="72" s="1"/>
  <c r="DQ88" i="72" s="1"/>
  <c r="EH88" i="72" s="1"/>
  <c r="EY88" i="72" s="1"/>
  <c r="FP88" i="72" s="1"/>
  <c r="BR88" i="72"/>
  <c r="CH88" i="72" s="1"/>
  <c r="CY88" i="72" s="1"/>
  <c r="BQ88" i="72"/>
  <c r="CG88" i="72" s="1"/>
  <c r="CX88" i="72" s="1"/>
  <c r="DO88" i="72" s="1"/>
  <c r="EF88" i="72" s="1"/>
  <c r="EW88" i="72" s="1"/>
  <c r="FN88" i="72" s="1"/>
  <c r="BP88" i="72"/>
  <c r="CF88" i="72" s="1"/>
  <c r="CW88" i="72" s="1"/>
  <c r="DN88" i="72" s="1"/>
  <c r="EE88" i="72" s="1"/>
  <c r="EV88" i="72" s="1"/>
  <c r="FM88" i="72" s="1"/>
  <c r="BO88" i="72"/>
  <c r="CE88" i="72" s="1"/>
  <c r="CV88" i="72" s="1"/>
  <c r="DM88" i="72" s="1"/>
  <c r="ED88" i="72" s="1"/>
  <c r="EU88" i="72" s="1"/>
  <c r="FL88" i="72" s="1"/>
  <c r="BN88" i="72"/>
  <c r="CD88" i="72" s="1"/>
  <c r="BM88" i="72"/>
  <c r="CC88" i="72" s="1"/>
  <c r="CT88" i="72" s="1"/>
  <c r="DK88" i="72" s="1"/>
  <c r="EB88" i="72" s="1"/>
  <c r="ES88" i="72" s="1"/>
  <c r="FJ88" i="72" s="1"/>
  <c r="BL88" i="72"/>
  <c r="CB88" i="72" s="1"/>
  <c r="CS88" i="72" s="1"/>
  <c r="DJ88" i="72" s="1"/>
  <c r="EA88" i="72" s="1"/>
  <c r="ER88" i="72" s="1"/>
  <c r="FI88" i="72" s="1"/>
  <c r="BK88" i="72"/>
  <c r="CA88" i="72" s="1"/>
  <c r="CR88" i="72" s="1"/>
  <c r="DI88" i="72" s="1"/>
  <c r="DZ88" i="72" s="1"/>
  <c r="EQ88" i="72" s="1"/>
  <c r="FH88" i="72" s="1"/>
  <c r="BS87" i="72"/>
  <c r="CI87" i="72" s="1"/>
  <c r="CZ87" i="72" s="1"/>
  <c r="DQ87" i="72" s="1"/>
  <c r="EH87" i="72" s="1"/>
  <c r="EY87" i="72" s="1"/>
  <c r="FP87" i="72" s="1"/>
  <c r="BR87" i="72"/>
  <c r="CH87" i="72" s="1"/>
  <c r="CY87" i="72" s="1"/>
  <c r="DP87" i="72" s="1"/>
  <c r="EG87" i="72" s="1"/>
  <c r="EX87" i="72" s="1"/>
  <c r="FO87" i="72" s="1"/>
  <c r="BQ87" i="72"/>
  <c r="CG87" i="72" s="1"/>
  <c r="CX87" i="72" s="1"/>
  <c r="DO87" i="72" s="1"/>
  <c r="EF87" i="72" s="1"/>
  <c r="BP87" i="72"/>
  <c r="CF87" i="72" s="1"/>
  <c r="CW87" i="72" s="1"/>
  <c r="DN87" i="72" s="1"/>
  <c r="EE87" i="72" s="1"/>
  <c r="EV87" i="72" s="1"/>
  <c r="FM87" i="72" s="1"/>
  <c r="BO87" i="72"/>
  <c r="CE87" i="72" s="1"/>
  <c r="CV87" i="72" s="1"/>
  <c r="DM87" i="72" s="1"/>
  <c r="ED87" i="72" s="1"/>
  <c r="EU87" i="72" s="1"/>
  <c r="FL87" i="72" s="1"/>
  <c r="BN87" i="72"/>
  <c r="CD87" i="72" s="1"/>
  <c r="CU87" i="72" s="1"/>
  <c r="DL87" i="72" s="1"/>
  <c r="EC87" i="72" s="1"/>
  <c r="ET87" i="72" s="1"/>
  <c r="FK87" i="72" s="1"/>
  <c r="BM87" i="72"/>
  <c r="CC87" i="72" s="1"/>
  <c r="CT87" i="72" s="1"/>
  <c r="DK87" i="72" s="1"/>
  <c r="EB87" i="72" s="1"/>
  <c r="BL87" i="72"/>
  <c r="CB87" i="72" s="1"/>
  <c r="CS87" i="72" s="1"/>
  <c r="DJ87" i="72" s="1"/>
  <c r="EA87" i="72" s="1"/>
  <c r="ER87" i="72" s="1"/>
  <c r="FI87" i="72" s="1"/>
  <c r="BK87" i="72"/>
  <c r="CA87" i="72" s="1"/>
  <c r="CR87" i="72" s="1"/>
  <c r="DI87" i="72" s="1"/>
  <c r="DZ87" i="72" s="1"/>
  <c r="EQ87" i="72" s="1"/>
  <c r="FH87" i="72" s="1"/>
  <c r="BS86" i="72"/>
  <c r="CI86" i="72" s="1"/>
  <c r="CZ86" i="72" s="1"/>
  <c r="DQ86" i="72" s="1"/>
  <c r="EH86" i="72" s="1"/>
  <c r="EY86" i="72" s="1"/>
  <c r="FP86" i="72" s="1"/>
  <c r="BR86" i="72"/>
  <c r="CH86" i="72" s="1"/>
  <c r="CY86" i="72" s="1"/>
  <c r="BQ86" i="72"/>
  <c r="CG86" i="72" s="1"/>
  <c r="CX86" i="72" s="1"/>
  <c r="DO86" i="72" s="1"/>
  <c r="EF86" i="72" s="1"/>
  <c r="EW86" i="72" s="1"/>
  <c r="FN86" i="72" s="1"/>
  <c r="BP86" i="72"/>
  <c r="CF86" i="72" s="1"/>
  <c r="CW86" i="72" s="1"/>
  <c r="DN86" i="72" s="1"/>
  <c r="EE86" i="72" s="1"/>
  <c r="BO86" i="72"/>
  <c r="CE86" i="72" s="1"/>
  <c r="CV86" i="72" s="1"/>
  <c r="DM86" i="72" s="1"/>
  <c r="ED86" i="72" s="1"/>
  <c r="EU86" i="72" s="1"/>
  <c r="FL86" i="72" s="1"/>
  <c r="BN86" i="72"/>
  <c r="CD86" i="72" s="1"/>
  <c r="CU86" i="72" s="1"/>
  <c r="DL86" i="72" s="1"/>
  <c r="EC86" i="72" s="1"/>
  <c r="ET86" i="72" s="1"/>
  <c r="FK86" i="72" s="1"/>
  <c r="BM86" i="72"/>
  <c r="CC86" i="72" s="1"/>
  <c r="CT86" i="72" s="1"/>
  <c r="DK86" i="72" s="1"/>
  <c r="BL86" i="72"/>
  <c r="CB86" i="72" s="1"/>
  <c r="CS86" i="72" s="1"/>
  <c r="DJ86" i="72" s="1"/>
  <c r="EA86" i="72" s="1"/>
  <c r="ER86" i="72" s="1"/>
  <c r="FI86" i="72" s="1"/>
  <c r="BK86" i="72"/>
  <c r="CA86" i="72" s="1"/>
  <c r="CR86" i="72" s="1"/>
  <c r="DI86" i="72" s="1"/>
  <c r="DZ86" i="72" s="1"/>
  <c r="EQ86" i="72" s="1"/>
  <c r="FH86" i="72" s="1"/>
  <c r="BS85" i="72"/>
  <c r="CI85" i="72" s="1"/>
  <c r="CZ85" i="72" s="1"/>
  <c r="DQ85" i="72" s="1"/>
  <c r="EH85" i="72" s="1"/>
  <c r="EY85" i="72" s="1"/>
  <c r="FP85" i="72" s="1"/>
  <c r="BR85" i="72"/>
  <c r="CH85" i="72" s="1"/>
  <c r="CY85" i="72" s="1"/>
  <c r="DP85" i="72" s="1"/>
  <c r="EG85" i="72" s="1"/>
  <c r="EX85" i="72" s="1"/>
  <c r="FO85" i="72" s="1"/>
  <c r="BQ85" i="72"/>
  <c r="CG85" i="72" s="1"/>
  <c r="CX85" i="72" s="1"/>
  <c r="DO85" i="72" s="1"/>
  <c r="EF85" i="72" s="1"/>
  <c r="BP85" i="72"/>
  <c r="CF85" i="72" s="1"/>
  <c r="CW85" i="72" s="1"/>
  <c r="DN85" i="72" s="1"/>
  <c r="EE85" i="72" s="1"/>
  <c r="EV85" i="72" s="1"/>
  <c r="BO85" i="72"/>
  <c r="CE85" i="72" s="1"/>
  <c r="CV85" i="72" s="1"/>
  <c r="DM85" i="72" s="1"/>
  <c r="ED85" i="72" s="1"/>
  <c r="EU85" i="72" s="1"/>
  <c r="FL85" i="72" s="1"/>
  <c r="BN85" i="72"/>
  <c r="CD85" i="72" s="1"/>
  <c r="CU85" i="72" s="1"/>
  <c r="DL85" i="72" s="1"/>
  <c r="EC85" i="72" s="1"/>
  <c r="ET85" i="72" s="1"/>
  <c r="FK85" i="72" s="1"/>
  <c r="BM85" i="72"/>
  <c r="CC85" i="72" s="1"/>
  <c r="CT85" i="72" s="1"/>
  <c r="DK85" i="72" s="1"/>
  <c r="EB85" i="72" s="1"/>
  <c r="BL85" i="72"/>
  <c r="CB85" i="72" s="1"/>
  <c r="CS85" i="72" s="1"/>
  <c r="DJ85" i="72" s="1"/>
  <c r="EA85" i="72" s="1"/>
  <c r="ER85" i="72" s="1"/>
  <c r="FI85" i="72" s="1"/>
  <c r="BK85" i="72"/>
  <c r="CA85" i="72" s="1"/>
  <c r="CR85" i="72" s="1"/>
  <c r="DI85" i="72" s="1"/>
  <c r="DZ85" i="72" s="1"/>
  <c r="EQ85" i="72" s="1"/>
  <c r="FH85" i="72" s="1"/>
  <c r="BS84" i="72"/>
  <c r="CI84" i="72" s="1"/>
  <c r="CZ84" i="72" s="1"/>
  <c r="DQ84" i="72" s="1"/>
  <c r="EH84" i="72" s="1"/>
  <c r="EY84" i="72" s="1"/>
  <c r="FP84" i="72" s="1"/>
  <c r="BR84" i="72"/>
  <c r="CH84" i="72" s="1"/>
  <c r="CY84" i="72" s="1"/>
  <c r="BQ84" i="72"/>
  <c r="CG84" i="72" s="1"/>
  <c r="CX84" i="72" s="1"/>
  <c r="DO84" i="72" s="1"/>
  <c r="EF84" i="72" s="1"/>
  <c r="EW84" i="72" s="1"/>
  <c r="FN84" i="72" s="1"/>
  <c r="BP84" i="72"/>
  <c r="CF84" i="72" s="1"/>
  <c r="CW84" i="72" s="1"/>
  <c r="DN84" i="72" s="1"/>
  <c r="EE84" i="72" s="1"/>
  <c r="EV84" i="72" s="1"/>
  <c r="FM84" i="72" s="1"/>
  <c r="BO84" i="72"/>
  <c r="CE84" i="72" s="1"/>
  <c r="CV84" i="72" s="1"/>
  <c r="DM84" i="72" s="1"/>
  <c r="ED84" i="72" s="1"/>
  <c r="EU84" i="72" s="1"/>
  <c r="FL84" i="72" s="1"/>
  <c r="BN84" i="72"/>
  <c r="CD84" i="72" s="1"/>
  <c r="CU84" i="72" s="1"/>
  <c r="BM84" i="72"/>
  <c r="CB84" i="72"/>
  <c r="CS84" i="72" s="1"/>
  <c r="DJ84" i="72" s="1"/>
  <c r="EA84" i="72" s="1"/>
  <c r="ER84" i="72" s="1"/>
  <c r="FI84" i="72" s="1"/>
  <c r="BK84" i="72"/>
  <c r="CA84" i="72" s="1"/>
  <c r="CR84" i="72" s="1"/>
  <c r="DI84" i="72" s="1"/>
  <c r="DZ84" i="72" s="1"/>
  <c r="EQ84" i="72" s="1"/>
  <c r="FH84" i="72" s="1"/>
  <c r="BS83" i="72"/>
  <c r="CI83" i="72" s="1"/>
  <c r="CZ83" i="72" s="1"/>
  <c r="DQ83" i="72" s="1"/>
  <c r="EH83" i="72" s="1"/>
  <c r="EY83" i="72" s="1"/>
  <c r="FP83" i="72" s="1"/>
  <c r="BR83" i="72"/>
  <c r="CH83" i="72" s="1"/>
  <c r="CY83" i="72" s="1"/>
  <c r="DP83" i="72" s="1"/>
  <c r="EG83" i="72" s="1"/>
  <c r="EX83" i="72" s="1"/>
  <c r="FO83" i="72" s="1"/>
  <c r="BQ83" i="72"/>
  <c r="CG83" i="72" s="1"/>
  <c r="CX83" i="72" s="1"/>
  <c r="DO83" i="72" s="1"/>
  <c r="EF83" i="72" s="1"/>
  <c r="EW83" i="72" s="1"/>
  <c r="FN83" i="72" s="1"/>
  <c r="BP83" i="72"/>
  <c r="CF83" i="72" s="1"/>
  <c r="CW83" i="72" s="1"/>
  <c r="DN83" i="72" s="1"/>
  <c r="EE83" i="72" s="1"/>
  <c r="EV83" i="72" s="1"/>
  <c r="FM83" i="72" s="1"/>
  <c r="BO83" i="72"/>
  <c r="CE83" i="72" s="1"/>
  <c r="CV83" i="72" s="1"/>
  <c r="DM83" i="72" s="1"/>
  <c r="ED83" i="72" s="1"/>
  <c r="EU83" i="72" s="1"/>
  <c r="FL83" i="72" s="1"/>
  <c r="BN83" i="72"/>
  <c r="CD83" i="72" s="1"/>
  <c r="CU83" i="72" s="1"/>
  <c r="DL83" i="72" s="1"/>
  <c r="EC83" i="72" s="1"/>
  <c r="ET83" i="72" s="1"/>
  <c r="FK83" i="72" s="1"/>
  <c r="BM83" i="72"/>
  <c r="CC83" i="72" s="1"/>
  <c r="CT83" i="72" s="1"/>
  <c r="DK83" i="72" s="1"/>
  <c r="EB83" i="72" s="1"/>
  <c r="ES83" i="72" s="1"/>
  <c r="FJ83" i="72" s="1"/>
  <c r="BL83" i="72"/>
  <c r="CB83" i="72" s="1"/>
  <c r="CS83" i="72" s="1"/>
  <c r="DJ83" i="72" s="1"/>
  <c r="EA83" i="72" s="1"/>
  <c r="ER83" i="72" s="1"/>
  <c r="FI83" i="72" s="1"/>
  <c r="BK83" i="72"/>
  <c r="CA83" i="72" s="1"/>
  <c r="CR83" i="72" s="1"/>
  <c r="DI83" i="72" s="1"/>
  <c r="DZ83" i="72" s="1"/>
  <c r="EQ83" i="72" s="1"/>
  <c r="FH83" i="72" s="1"/>
  <c r="BS82" i="72"/>
  <c r="CI82" i="72" s="1"/>
  <c r="CZ82" i="72" s="1"/>
  <c r="DQ82" i="72" s="1"/>
  <c r="EH82" i="72" s="1"/>
  <c r="EY82" i="72" s="1"/>
  <c r="FP82" i="72" s="1"/>
  <c r="BR82" i="72"/>
  <c r="CH82" i="72" s="1"/>
  <c r="CY82" i="72" s="1"/>
  <c r="DP82" i="72" s="1"/>
  <c r="EG82" i="72" s="1"/>
  <c r="EX82" i="72" s="1"/>
  <c r="FO82" i="72" s="1"/>
  <c r="BQ82" i="72"/>
  <c r="CG82" i="72" s="1"/>
  <c r="CX82" i="72" s="1"/>
  <c r="DO82" i="72" s="1"/>
  <c r="EF82" i="72" s="1"/>
  <c r="EW82" i="72" s="1"/>
  <c r="FN82" i="72" s="1"/>
  <c r="BP82" i="72"/>
  <c r="CF82" i="72" s="1"/>
  <c r="CW82" i="72" s="1"/>
  <c r="DN82" i="72" s="1"/>
  <c r="EE82" i="72" s="1"/>
  <c r="EV82" i="72" s="1"/>
  <c r="FM82" i="72" s="1"/>
  <c r="BO82" i="72"/>
  <c r="CE82" i="72" s="1"/>
  <c r="CV82" i="72" s="1"/>
  <c r="DM82" i="72" s="1"/>
  <c r="ED82" i="72" s="1"/>
  <c r="EU82" i="72" s="1"/>
  <c r="FL82" i="72" s="1"/>
  <c r="BN82" i="72"/>
  <c r="CD82" i="72" s="1"/>
  <c r="CU82" i="72" s="1"/>
  <c r="DL82" i="72" s="1"/>
  <c r="EC82" i="72" s="1"/>
  <c r="ET82" i="72" s="1"/>
  <c r="FK82" i="72" s="1"/>
  <c r="BM82" i="72"/>
  <c r="CC82" i="72" s="1"/>
  <c r="CT82" i="72" s="1"/>
  <c r="DK82" i="72" s="1"/>
  <c r="EB82" i="72" s="1"/>
  <c r="ES82" i="72" s="1"/>
  <c r="FJ82" i="72" s="1"/>
  <c r="BL82" i="72"/>
  <c r="CB82" i="72" s="1"/>
  <c r="CS82" i="72" s="1"/>
  <c r="DJ82" i="72" s="1"/>
  <c r="EA82" i="72" s="1"/>
  <c r="ER82" i="72" s="1"/>
  <c r="FI82" i="72" s="1"/>
  <c r="BK82" i="72"/>
  <c r="CA82" i="72" s="1"/>
  <c r="CR82" i="72" s="1"/>
  <c r="DI82" i="72" s="1"/>
  <c r="DZ82" i="72" s="1"/>
  <c r="EQ82" i="72" s="1"/>
  <c r="FH82" i="72" s="1"/>
  <c r="BS81" i="72"/>
  <c r="CI81" i="72" s="1"/>
  <c r="CZ81" i="72" s="1"/>
  <c r="DQ81" i="72" s="1"/>
  <c r="EH81" i="72" s="1"/>
  <c r="EY81" i="72" s="1"/>
  <c r="FP81" i="72" s="1"/>
  <c r="BR81" i="72"/>
  <c r="CH81" i="72" s="1"/>
  <c r="CY81" i="72" s="1"/>
  <c r="DP81" i="72" s="1"/>
  <c r="EG81" i="72" s="1"/>
  <c r="EX81" i="72" s="1"/>
  <c r="FO81" i="72" s="1"/>
  <c r="BQ81" i="72"/>
  <c r="CG81" i="72" s="1"/>
  <c r="CX81" i="72" s="1"/>
  <c r="DO81" i="72" s="1"/>
  <c r="EF81" i="72" s="1"/>
  <c r="EW81" i="72" s="1"/>
  <c r="FN81" i="72" s="1"/>
  <c r="BP81" i="72"/>
  <c r="CF81" i="72" s="1"/>
  <c r="CW81" i="72" s="1"/>
  <c r="DN81" i="72" s="1"/>
  <c r="EE81" i="72" s="1"/>
  <c r="EV81" i="72" s="1"/>
  <c r="FM81" i="72" s="1"/>
  <c r="BO81" i="72"/>
  <c r="CE81" i="72" s="1"/>
  <c r="CV81" i="72" s="1"/>
  <c r="DM81" i="72" s="1"/>
  <c r="ED81" i="72" s="1"/>
  <c r="EU81" i="72" s="1"/>
  <c r="FL81" i="72" s="1"/>
  <c r="BN81" i="72"/>
  <c r="CD81" i="72" s="1"/>
  <c r="CU81" i="72" s="1"/>
  <c r="DL81" i="72" s="1"/>
  <c r="EC81" i="72" s="1"/>
  <c r="ET81" i="72" s="1"/>
  <c r="FK81" i="72" s="1"/>
  <c r="BM81" i="72"/>
  <c r="CC81" i="72" s="1"/>
  <c r="CT81" i="72" s="1"/>
  <c r="DK81" i="72" s="1"/>
  <c r="EB81" i="72" s="1"/>
  <c r="ES81" i="72" s="1"/>
  <c r="FJ81" i="72" s="1"/>
  <c r="BL81" i="72"/>
  <c r="CB81" i="72" s="1"/>
  <c r="CS81" i="72" s="1"/>
  <c r="DJ81" i="72" s="1"/>
  <c r="EA81" i="72" s="1"/>
  <c r="ER81" i="72" s="1"/>
  <c r="FI81" i="72" s="1"/>
  <c r="CA81" i="72"/>
  <c r="CR81" i="72" s="1"/>
  <c r="DI81" i="72" s="1"/>
  <c r="DZ81" i="72" s="1"/>
  <c r="EQ81" i="72" s="1"/>
  <c r="FH81" i="72" s="1"/>
  <c r="AU77" i="72"/>
  <c r="AT77" i="72"/>
  <c r="AS77" i="72"/>
  <c r="AR77" i="72"/>
  <c r="AQ77" i="72"/>
  <c r="AP77" i="72"/>
  <c r="AO77" i="72"/>
  <c r="AN77" i="72"/>
  <c r="AU76" i="72"/>
  <c r="AT76" i="72"/>
  <c r="AS76" i="72"/>
  <c r="AR76" i="72"/>
  <c r="AQ76" i="72"/>
  <c r="BA76" i="72" s="1"/>
  <c r="BO128" i="72" s="1"/>
  <c r="AP76" i="72"/>
  <c r="AO76" i="72"/>
  <c r="AN76" i="72"/>
  <c r="Q76" i="72"/>
  <c r="FF76" i="72" s="1"/>
  <c r="P76" i="72"/>
  <c r="EO76" i="72" s="1"/>
  <c r="O76" i="72"/>
  <c r="DX76" i="72" s="1"/>
  <c r="N76" i="72"/>
  <c r="DG76" i="72" s="1"/>
  <c r="M76" i="72"/>
  <c r="CP76" i="72" s="1"/>
  <c r="L76" i="72"/>
  <c r="BY76" i="72" s="1"/>
  <c r="K76" i="72"/>
  <c r="BI76" i="72" s="1"/>
  <c r="AU75" i="72"/>
  <c r="BE75" i="72" s="1"/>
  <c r="BS127" i="72" s="1"/>
  <c r="AT75" i="72"/>
  <c r="BD75" i="72" s="1"/>
  <c r="BR127" i="72" s="1"/>
  <c r="AS75" i="72"/>
  <c r="BC75" i="72" s="1"/>
  <c r="BQ127" i="72" s="1"/>
  <c r="CG127" i="72" s="1"/>
  <c r="AR75" i="72"/>
  <c r="BB75" i="72" s="1"/>
  <c r="BP127" i="72" s="1"/>
  <c r="AQ75" i="72"/>
  <c r="BA75" i="72" s="1"/>
  <c r="BO127" i="72" s="1"/>
  <c r="AP75" i="72"/>
  <c r="AZ75" i="72" s="1"/>
  <c r="BN127" i="72" s="1"/>
  <c r="AO75" i="72"/>
  <c r="AY75" i="72" s="1"/>
  <c r="BM127" i="72" s="1"/>
  <c r="CC127" i="72" s="1"/>
  <c r="AN75" i="72"/>
  <c r="AX75" i="72" s="1"/>
  <c r="BL127" i="72" s="1"/>
  <c r="CB127" i="72" s="1"/>
  <c r="CS127" i="72" s="1"/>
  <c r="DJ127" i="72" s="1"/>
  <c r="EA127" i="72" s="1"/>
  <c r="ER127" i="72" s="1"/>
  <c r="FI127" i="72" s="1"/>
  <c r="Q75" i="72"/>
  <c r="FF75" i="72" s="1"/>
  <c r="P75" i="72"/>
  <c r="EO75" i="72" s="1"/>
  <c r="O75" i="72"/>
  <c r="DX75" i="72" s="1"/>
  <c r="N75" i="72"/>
  <c r="DG75" i="72" s="1"/>
  <c r="M75" i="72"/>
  <c r="CP75" i="72" s="1"/>
  <c r="L75" i="72"/>
  <c r="BY75" i="72" s="1"/>
  <c r="K75" i="72"/>
  <c r="BI75" i="72" s="1"/>
  <c r="AU74" i="72"/>
  <c r="BE74" i="72" s="1"/>
  <c r="BS126" i="72" s="1"/>
  <c r="CI126" i="72" s="1"/>
  <c r="AT74" i="72"/>
  <c r="BD74" i="72" s="1"/>
  <c r="BR126" i="72" s="1"/>
  <c r="AS74" i="72"/>
  <c r="BC74" i="72" s="1"/>
  <c r="BQ126" i="72" s="1"/>
  <c r="CG126" i="72" s="1"/>
  <c r="AR74" i="72"/>
  <c r="BB74" i="72" s="1"/>
  <c r="BP126" i="72" s="1"/>
  <c r="AQ74" i="72"/>
  <c r="BA74" i="72" s="1"/>
  <c r="BO126" i="72" s="1"/>
  <c r="CE126" i="72" s="1"/>
  <c r="AP74" i="72"/>
  <c r="AZ74" i="72" s="1"/>
  <c r="BN126" i="72" s="1"/>
  <c r="AO74" i="72"/>
  <c r="AY74" i="72" s="1"/>
  <c r="BM126" i="72" s="1"/>
  <c r="CC126" i="72" s="1"/>
  <c r="AN74" i="72"/>
  <c r="AX74" i="72" s="1"/>
  <c r="BL126" i="72" s="1"/>
  <c r="CB126" i="72" s="1"/>
  <c r="CS126" i="72" s="1"/>
  <c r="DJ126" i="72" s="1"/>
  <c r="EA126" i="72" s="1"/>
  <c r="ER126" i="72" s="1"/>
  <c r="FI126" i="72" s="1"/>
  <c r="Q74" i="72"/>
  <c r="FF74" i="72" s="1"/>
  <c r="P74" i="72"/>
  <c r="EO74" i="72" s="1"/>
  <c r="O74" i="72"/>
  <c r="DX74" i="72" s="1"/>
  <c r="N74" i="72"/>
  <c r="DG74" i="72" s="1"/>
  <c r="M74" i="72"/>
  <c r="CP74" i="72" s="1"/>
  <c r="L74" i="72"/>
  <c r="BY74" i="72" s="1"/>
  <c r="K74" i="72"/>
  <c r="BI74" i="72" s="1"/>
  <c r="AU73" i="72"/>
  <c r="BE73" i="72" s="1"/>
  <c r="BS125" i="72" s="1"/>
  <c r="CI125" i="72" s="1"/>
  <c r="AT73" i="72"/>
  <c r="BD73" i="72" s="1"/>
  <c r="BR125" i="72" s="1"/>
  <c r="AS73" i="72"/>
  <c r="BC73" i="72" s="1"/>
  <c r="BQ125" i="72" s="1"/>
  <c r="AR73" i="72"/>
  <c r="BB73" i="72" s="1"/>
  <c r="BP125" i="72" s="1"/>
  <c r="AQ73" i="72"/>
  <c r="BA73" i="72" s="1"/>
  <c r="BO125" i="72" s="1"/>
  <c r="CE125" i="72" s="1"/>
  <c r="AP73" i="72"/>
  <c r="AZ73" i="72" s="1"/>
  <c r="BN125" i="72" s="1"/>
  <c r="AO73" i="72"/>
  <c r="AY73" i="72" s="1"/>
  <c r="BM125" i="72" s="1"/>
  <c r="AN73" i="72"/>
  <c r="AX73" i="72" s="1"/>
  <c r="BL125" i="72" s="1"/>
  <c r="CB125" i="72" s="1"/>
  <c r="CS125" i="72" s="1"/>
  <c r="DJ125" i="72" s="1"/>
  <c r="EA125" i="72" s="1"/>
  <c r="ER125" i="72" s="1"/>
  <c r="FI125" i="72" s="1"/>
  <c r="Q73" i="72"/>
  <c r="FF73" i="72" s="1"/>
  <c r="P73" i="72"/>
  <c r="EO73" i="72" s="1"/>
  <c r="O73" i="72"/>
  <c r="DX73" i="72" s="1"/>
  <c r="N73" i="72"/>
  <c r="DG73" i="72" s="1"/>
  <c r="M73" i="72"/>
  <c r="CP73" i="72" s="1"/>
  <c r="L73" i="72"/>
  <c r="BY73" i="72" s="1"/>
  <c r="K73" i="72"/>
  <c r="BI73" i="72" s="1"/>
  <c r="AU72" i="72"/>
  <c r="BE72" i="72" s="1"/>
  <c r="BS124" i="72" s="1"/>
  <c r="CI124" i="72" s="1"/>
  <c r="AT72" i="72"/>
  <c r="BD72" i="72" s="1"/>
  <c r="BR124" i="72" s="1"/>
  <c r="AS72" i="72"/>
  <c r="BC72" i="72" s="1"/>
  <c r="BQ124" i="72" s="1"/>
  <c r="CG124" i="72" s="1"/>
  <c r="AR72" i="72"/>
  <c r="BB72" i="72" s="1"/>
  <c r="BP124" i="72" s="1"/>
  <c r="AQ72" i="72"/>
  <c r="BA72" i="72" s="1"/>
  <c r="BO124" i="72" s="1"/>
  <c r="CE124" i="72" s="1"/>
  <c r="AP72" i="72"/>
  <c r="AZ72" i="72" s="1"/>
  <c r="BN124" i="72" s="1"/>
  <c r="AO72" i="72"/>
  <c r="AY72" i="72" s="1"/>
  <c r="BM124" i="72" s="1"/>
  <c r="CC124" i="72" s="1"/>
  <c r="AN72" i="72"/>
  <c r="AX72" i="72" s="1"/>
  <c r="BL124" i="72" s="1"/>
  <c r="CB124" i="72" s="1"/>
  <c r="CS124" i="72" s="1"/>
  <c r="DJ124" i="72" s="1"/>
  <c r="EA124" i="72" s="1"/>
  <c r="ER124" i="72" s="1"/>
  <c r="FI124" i="72" s="1"/>
  <c r="Q72" i="72"/>
  <c r="FF72" i="72" s="1"/>
  <c r="P72" i="72"/>
  <c r="EO72" i="72" s="1"/>
  <c r="O72" i="72"/>
  <c r="DX72" i="72" s="1"/>
  <c r="N72" i="72"/>
  <c r="DG72" i="72" s="1"/>
  <c r="M72" i="72"/>
  <c r="CP72" i="72" s="1"/>
  <c r="L72" i="72"/>
  <c r="BY72" i="72" s="1"/>
  <c r="K72" i="72"/>
  <c r="BI72" i="72" s="1"/>
  <c r="AU71" i="72"/>
  <c r="BE71" i="72" s="1"/>
  <c r="BS123" i="72" s="1"/>
  <c r="AT71" i="72"/>
  <c r="BD71" i="72" s="1"/>
  <c r="BR123" i="72" s="1"/>
  <c r="AS71" i="72"/>
  <c r="BC71" i="72" s="1"/>
  <c r="BQ123" i="72" s="1"/>
  <c r="CG123" i="72" s="1"/>
  <c r="AR71" i="72"/>
  <c r="BB71" i="72" s="1"/>
  <c r="BP123" i="72" s="1"/>
  <c r="AQ71" i="72"/>
  <c r="BA71" i="72" s="1"/>
  <c r="BO123" i="72" s="1"/>
  <c r="AP71" i="72"/>
  <c r="AZ71" i="72" s="1"/>
  <c r="BN123" i="72" s="1"/>
  <c r="AO71" i="72"/>
  <c r="AY71" i="72" s="1"/>
  <c r="BM123" i="72" s="1"/>
  <c r="CC123" i="72" s="1"/>
  <c r="AN71" i="72"/>
  <c r="AX71" i="72" s="1"/>
  <c r="BL123" i="72" s="1"/>
  <c r="CB123" i="72" s="1"/>
  <c r="CS123" i="72" s="1"/>
  <c r="DJ123" i="72" s="1"/>
  <c r="EA123" i="72" s="1"/>
  <c r="ER123" i="72" s="1"/>
  <c r="FI123" i="72" s="1"/>
  <c r="Q71" i="72"/>
  <c r="FF71" i="72" s="1"/>
  <c r="P71" i="72"/>
  <c r="EO71" i="72" s="1"/>
  <c r="O71" i="72"/>
  <c r="DX71" i="72" s="1"/>
  <c r="N71" i="72"/>
  <c r="DG71" i="72" s="1"/>
  <c r="M71" i="72"/>
  <c r="CP71" i="72" s="1"/>
  <c r="L71" i="72"/>
  <c r="BY71" i="72" s="1"/>
  <c r="K71" i="72"/>
  <c r="BI71" i="72" s="1"/>
  <c r="AU70" i="72"/>
  <c r="BE70" i="72" s="1"/>
  <c r="BS122" i="72" s="1"/>
  <c r="CI122" i="72" s="1"/>
  <c r="AT70" i="72"/>
  <c r="BD70" i="72" s="1"/>
  <c r="BR122" i="72" s="1"/>
  <c r="AS70" i="72"/>
  <c r="BC70" i="72" s="1"/>
  <c r="BQ122" i="72" s="1"/>
  <c r="CG122" i="72" s="1"/>
  <c r="AR70" i="72"/>
  <c r="BB70" i="72" s="1"/>
  <c r="BP122" i="72" s="1"/>
  <c r="AQ70" i="72"/>
  <c r="BA70" i="72" s="1"/>
  <c r="BO122" i="72" s="1"/>
  <c r="CE122" i="72" s="1"/>
  <c r="AP70" i="72"/>
  <c r="AZ70" i="72" s="1"/>
  <c r="BN122" i="72" s="1"/>
  <c r="AO70" i="72"/>
  <c r="AY70" i="72" s="1"/>
  <c r="BM122" i="72" s="1"/>
  <c r="CC122" i="72" s="1"/>
  <c r="AN70" i="72"/>
  <c r="AX70" i="72" s="1"/>
  <c r="BL122" i="72" s="1"/>
  <c r="CB122" i="72" s="1"/>
  <c r="CS122" i="72" s="1"/>
  <c r="DJ122" i="72" s="1"/>
  <c r="EA122" i="72" s="1"/>
  <c r="ER122" i="72" s="1"/>
  <c r="FI122" i="72" s="1"/>
  <c r="Q70" i="72"/>
  <c r="FF70" i="72" s="1"/>
  <c r="P70" i="72"/>
  <c r="EO70" i="72" s="1"/>
  <c r="O70" i="72"/>
  <c r="DX70" i="72" s="1"/>
  <c r="N70" i="72"/>
  <c r="DG70" i="72" s="1"/>
  <c r="M70" i="72"/>
  <c r="CP70" i="72" s="1"/>
  <c r="L70" i="72"/>
  <c r="BY70" i="72" s="1"/>
  <c r="K70" i="72"/>
  <c r="BI70" i="72" s="1"/>
  <c r="AB67" i="72"/>
  <c r="AA67" i="72"/>
  <c r="Q66" i="72"/>
  <c r="FF66" i="72" s="1"/>
  <c r="P66" i="72"/>
  <c r="EO66" i="72" s="1"/>
  <c r="O66" i="72"/>
  <c r="DX66" i="72" s="1"/>
  <c r="N66" i="72"/>
  <c r="DG66" i="72" s="1"/>
  <c r="M66" i="72"/>
  <c r="CP66" i="72" s="1"/>
  <c r="L66" i="72"/>
  <c r="BY66" i="72" s="1"/>
  <c r="K66" i="72"/>
  <c r="BI66" i="72" s="1"/>
  <c r="Q65" i="72"/>
  <c r="FF65" i="72" s="1"/>
  <c r="P65" i="72"/>
  <c r="EO65" i="72" s="1"/>
  <c r="O65" i="72"/>
  <c r="DX65" i="72" s="1"/>
  <c r="N65" i="72"/>
  <c r="DG65" i="72" s="1"/>
  <c r="M65" i="72"/>
  <c r="CP65" i="72" s="1"/>
  <c r="L65" i="72"/>
  <c r="BY65" i="72" s="1"/>
  <c r="K65" i="72"/>
  <c r="BI65" i="72" s="1"/>
  <c r="Q64" i="72"/>
  <c r="FF64" i="72" s="1"/>
  <c r="P64" i="72"/>
  <c r="EO64" i="72" s="1"/>
  <c r="O64" i="72"/>
  <c r="DX64" i="72" s="1"/>
  <c r="N64" i="72"/>
  <c r="DG64" i="72" s="1"/>
  <c r="M64" i="72"/>
  <c r="CP64" i="72" s="1"/>
  <c r="L64" i="72"/>
  <c r="BY64" i="72" s="1"/>
  <c r="K64" i="72"/>
  <c r="BI64" i="72" s="1"/>
  <c r="Q63" i="72"/>
  <c r="FF63" i="72" s="1"/>
  <c r="P63" i="72"/>
  <c r="EO63" i="72" s="1"/>
  <c r="O63" i="72"/>
  <c r="DX63" i="72" s="1"/>
  <c r="N63" i="72"/>
  <c r="DG63" i="72" s="1"/>
  <c r="M63" i="72"/>
  <c r="CP63" i="72" s="1"/>
  <c r="L63" i="72"/>
  <c r="BY63" i="72" s="1"/>
  <c r="K63" i="72"/>
  <c r="BI63" i="72" s="1"/>
  <c r="Q62" i="72"/>
  <c r="FF62" i="72" s="1"/>
  <c r="P62" i="72"/>
  <c r="EO62" i="72" s="1"/>
  <c r="O62" i="72"/>
  <c r="DX62" i="72" s="1"/>
  <c r="N62" i="72"/>
  <c r="DG62" i="72" s="1"/>
  <c r="DP62" i="72" s="1"/>
  <c r="M62" i="72"/>
  <c r="CP62" i="72" s="1"/>
  <c r="L62" i="72"/>
  <c r="BY62" i="72" s="1"/>
  <c r="K62" i="72"/>
  <c r="BI62" i="72" s="1"/>
  <c r="Q61" i="72"/>
  <c r="FF61" i="72" s="1"/>
  <c r="P61" i="72"/>
  <c r="EO61" i="72" s="1"/>
  <c r="O61" i="72"/>
  <c r="DX61" i="72" s="1"/>
  <c r="N61" i="72"/>
  <c r="DG61" i="72" s="1"/>
  <c r="M61" i="72"/>
  <c r="CP61" i="72" s="1"/>
  <c r="L61" i="72"/>
  <c r="BY61" i="72" s="1"/>
  <c r="K61" i="72"/>
  <c r="BI61" i="72" s="1"/>
  <c r="Q60" i="72"/>
  <c r="FF60" i="72" s="1"/>
  <c r="P60" i="72"/>
  <c r="EO60" i="72" s="1"/>
  <c r="O60" i="72"/>
  <c r="DX60" i="72" s="1"/>
  <c r="N60" i="72"/>
  <c r="DG60" i="72" s="1"/>
  <c r="M60" i="72"/>
  <c r="CP60" i="72" s="1"/>
  <c r="L60" i="72"/>
  <c r="BY60" i="72" s="1"/>
  <c r="K60" i="72"/>
  <c r="BI60" i="72" s="1"/>
  <c r="Q59" i="72"/>
  <c r="FF59" i="72" s="1"/>
  <c r="P59" i="72"/>
  <c r="EO59" i="72" s="1"/>
  <c r="O59" i="72"/>
  <c r="DX59" i="72" s="1"/>
  <c r="N59" i="72"/>
  <c r="DG59" i="72" s="1"/>
  <c r="M59" i="72"/>
  <c r="CP59" i="72" s="1"/>
  <c r="L59" i="72"/>
  <c r="BY59" i="72" s="1"/>
  <c r="K59" i="72"/>
  <c r="BI59" i="72" s="1"/>
  <c r="Q58" i="72"/>
  <c r="FF58" i="72" s="1"/>
  <c r="P58" i="72"/>
  <c r="EO58" i="72" s="1"/>
  <c r="O58" i="72"/>
  <c r="DX58" i="72" s="1"/>
  <c r="N58" i="72"/>
  <c r="DG58" i="72" s="1"/>
  <c r="M58" i="72"/>
  <c r="CP58" i="72" s="1"/>
  <c r="L58" i="72"/>
  <c r="BY58" i="72" s="1"/>
  <c r="K58" i="72"/>
  <c r="BI58" i="72" s="1"/>
  <c r="Q57" i="72"/>
  <c r="FF57" i="72" s="1"/>
  <c r="P57" i="72"/>
  <c r="EO57" i="72" s="1"/>
  <c r="O57" i="72"/>
  <c r="DX57" i="72" s="1"/>
  <c r="N57" i="72"/>
  <c r="DG57" i="72" s="1"/>
  <c r="M57" i="72"/>
  <c r="CP57" i="72" s="1"/>
  <c r="L57" i="72"/>
  <c r="BY57" i="72" s="1"/>
  <c r="K57" i="72"/>
  <c r="FF56" i="72"/>
  <c r="EO56" i="72"/>
  <c r="DX56" i="72"/>
  <c r="DG56" i="72"/>
  <c r="CP56" i="72"/>
  <c r="BY56" i="72"/>
  <c r="BI56" i="72"/>
  <c r="BS107" i="72"/>
  <c r="CI107" i="72" s="1"/>
  <c r="CZ107" i="72" s="1"/>
  <c r="DQ107" i="72" s="1"/>
  <c r="EH107" i="72" s="1"/>
  <c r="EY107" i="72" s="1"/>
  <c r="FP107" i="72" s="1"/>
  <c r="AU51" i="72"/>
  <c r="AT51" i="72"/>
  <c r="AS51" i="72"/>
  <c r="AR51" i="72"/>
  <c r="AQ51" i="72"/>
  <c r="AP51" i="72"/>
  <c r="AO51" i="72"/>
  <c r="AN51" i="72"/>
  <c r="AU50" i="72"/>
  <c r="BE50" i="72" s="1"/>
  <c r="BS102" i="72" s="1"/>
  <c r="AT50" i="72"/>
  <c r="BD50" i="72" s="1"/>
  <c r="BR102" i="72" s="1"/>
  <c r="AS50" i="72"/>
  <c r="AR50" i="72"/>
  <c r="BB50" i="72" s="1"/>
  <c r="BP102" i="72" s="1"/>
  <c r="AQ50" i="72"/>
  <c r="BA50" i="72" s="1"/>
  <c r="BO102" i="72" s="1"/>
  <c r="CE102" i="72" s="1"/>
  <c r="AP50" i="72"/>
  <c r="AO50" i="72"/>
  <c r="AN50" i="72"/>
  <c r="AX50" i="72" s="1"/>
  <c r="BL102" i="72" s="1"/>
  <c r="CB102" i="72" s="1"/>
  <c r="CS102" i="72" s="1"/>
  <c r="DJ102" i="72" s="1"/>
  <c r="EA102" i="72" s="1"/>
  <c r="ER102" i="72" s="1"/>
  <c r="FI102" i="72" s="1"/>
  <c r="Q50" i="72"/>
  <c r="FF50" i="72" s="1"/>
  <c r="P50" i="72"/>
  <c r="EO50" i="72" s="1"/>
  <c r="O50" i="72"/>
  <c r="DX50" i="72" s="1"/>
  <c r="N50" i="72"/>
  <c r="DG50" i="72" s="1"/>
  <c r="M50" i="72"/>
  <c r="CP50" i="72" s="1"/>
  <c r="L50" i="72"/>
  <c r="BY50" i="72" s="1"/>
  <c r="K50" i="72"/>
  <c r="BI50" i="72" s="1"/>
  <c r="AU49" i="72"/>
  <c r="BE49" i="72" s="1"/>
  <c r="BS101" i="72" s="1"/>
  <c r="AT49" i="72"/>
  <c r="BD49" i="72" s="1"/>
  <c r="BR101" i="72" s="1"/>
  <c r="AS49" i="72"/>
  <c r="BC49" i="72" s="1"/>
  <c r="BQ101" i="72" s="1"/>
  <c r="AR49" i="72"/>
  <c r="BB49" i="72" s="1"/>
  <c r="BP101" i="72" s="1"/>
  <c r="CF101" i="72" s="1"/>
  <c r="AQ49" i="72"/>
  <c r="BA49" i="72" s="1"/>
  <c r="BO101" i="72" s="1"/>
  <c r="AP49" i="72"/>
  <c r="AZ49" i="72" s="1"/>
  <c r="BN101" i="72" s="1"/>
  <c r="AO49" i="72"/>
  <c r="AY49" i="72" s="1"/>
  <c r="BM101" i="72" s="1"/>
  <c r="AN49" i="72"/>
  <c r="AX49" i="72" s="1"/>
  <c r="BL101" i="72" s="1"/>
  <c r="CB101" i="72" s="1"/>
  <c r="CS101" i="72" s="1"/>
  <c r="DJ101" i="72" s="1"/>
  <c r="EA101" i="72" s="1"/>
  <c r="ER101" i="72" s="1"/>
  <c r="FI101" i="72" s="1"/>
  <c r="Q49" i="72"/>
  <c r="FF49" i="72" s="1"/>
  <c r="P49" i="72"/>
  <c r="EO49" i="72" s="1"/>
  <c r="O49" i="72"/>
  <c r="DX49" i="72" s="1"/>
  <c r="N49" i="72"/>
  <c r="DG49" i="72" s="1"/>
  <c r="M49" i="72"/>
  <c r="CP49" i="72" s="1"/>
  <c r="L49" i="72"/>
  <c r="BY49" i="72" s="1"/>
  <c r="K49" i="72"/>
  <c r="BI49" i="72" s="1"/>
  <c r="AU48" i="72"/>
  <c r="BE48" i="72" s="1"/>
  <c r="BS100" i="72" s="1"/>
  <c r="AT48" i="72"/>
  <c r="BD48" i="72" s="1"/>
  <c r="BR100" i="72" s="1"/>
  <c r="CH100" i="72" s="1"/>
  <c r="AS48" i="72"/>
  <c r="BC48" i="72" s="1"/>
  <c r="BQ100" i="72" s="1"/>
  <c r="AR48" i="72"/>
  <c r="BB48" i="72" s="1"/>
  <c r="BP100" i="72" s="1"/>
  <c r="AQ48" i="72"/>
  <c r="BA48" i="72" s="1"/>
  <c r="BO100" i="72" s="1"/>
  <c r="AP48" i="72"/>
  <c r="AZ48" i="72" s="1"/>
  <c r="BN100" i="72" s="1"/>
  <c r="CD100" i="72" s="1"/>
  <c r="AO48" i="72"/>
  <c r="AY48" i="72" s="1"/>
  <c r="BM100" i="72" s="1"/>
  <c r="AN48" i="72"/>
  <c r="AX48" i="72" s="1"/>
  <c r="BL100" i="72" s="1"/>
  <c r="CB100" i="72" s="1"/>
  <c r="CS100" i="72" s="1"/>
  <c r="DJ100" i="72" s="1"/>
  <c r="EA100" i="72" s="1"/>
  <c r="ER100" i="72" s="1"/>
  <c r="FI100" i="72" s="1"/>
  <c r="Q48" i="72"/>
  <c r="FF48" i="72" s="1"/>
  <c r="P48" i="72"/>
  <c r="EO48" i="72" s="1"/>
  <c r="O48" i="72"/>
  <c r="DX48" i="72" s="1"/>
  <c r="N48" i="72"/>
  <c r="DG48" i="72" s="1"/>
  <c r="M48" i="72"/>
  <c r="CP48" i="72" s="1"/>
  <c r="L48" i="72"/>
  <c r="BY48" i="72" s="1"/>
  <c r="K48" i="72"/>
  <c r="BI48" i="72" s="1"/>
  <c r="AU47" i="72"/>
  <c r="BE47" i="72" s="1"/>
  <c r="BS99" i="72" s="1"/>
  <c r="AT47" i="72"/>
  <c r="BD47" i="72" s="1"/>
  <c r="BR99" i="72" s="1"/>
  <c r="AS47" i="72"/>
  <c r="BC47" i="72" s="1"/>
  <c r="BQ99" i="72" s="1"/>
  <c r="AR47" i="72"/>
  <c r="BB47" i="72" s="1"/>
  <c r="BP99" i="72" s="1"/>
  <c r="CF99" i="72" s="1"/>
  <c r="AQ47" i="72"/>
  <c r="BA47" i="72" s="1"/>
  <c r="BO99" i="72" s="1"/>
  <c r="AP47" i="72"/>
  <c r="AZ47" i="72" s="1"/>
  <c r="BN99" i="72" s="1"/>
  <c r="AO47" i="72"/>
  <c r="AY47" i="72" s="1"/>
  <c r="BM99" i="72" s="1"/>
  <c r="AN47" i="72"/>
  <c r="AX47" i="72" s="1"/>
  <c r="BL99" i="72" s="1"/>
  <c r="CB99" i="72" s="1"/>
  <c r="CS99" i="72" s="1"/>
  <c r="DJ99" i="72" s="1"/>
  <c r="EA99" i="72" s="1"/>
  <c r="ER99" i="72" s="1"/>
  <c r="FI99" i="72" s="1"/>
  <c r="Q47" i="72"/>
  <c r="FF47" i="72" s="1"/>
  <c r="P47" i="72"/>
  <c r="EO47" i="72" s="1"/>
  <c r="O47" i="72"/>
  <c r="DX47" i="72" s="1"/>
  <c r="N47" i="72"/>
  <c r="DG47" i="72" s="1"/>
  <c r="M47" i="72"/>
  <c r="CP47" i="72" s="1"/>
  <c r="L47" i="72"/>
  <c r="BY47" i="72" s="1"/>
  <c r="K47" i="72"/>
  <c r="BI47" i="72" s="1"/>
  <c r="AU46" i="72"/>
  <c r="BE46" i="72" s="1"/>
  <c r="BS98" i="72" s="1"/>
  <c r="AT46" i="72"/>
  <c r="BD46" i="72" s="1"/>
  <c r="BR98" i="72" s="1"/>
  <c r="CH98" i="72" s="1"/>
  <c r="AS46" i="72"/>
  <c r="BC46" i="72" s="1"/>
  <c r="BQ98" i="72" s="1"/>
  <c r="AR46" i="72"/>
  <c r="BB46" i="72" s="1"/>
  <c r="BP98" i="72" s="1"/>
  <c r="AQ46" i="72"/>
  <c r="BA46" i="72" s="1"/>
  <c r="BO98" i="72" s="1"/>
  <c r="AP46" i="72"/>
  <c r="AZ46" i="72" s="1"/>
  <c r="BN98" i="72" s="1"/>
  <c r="CD98" i="72" s="1"/>
  <c r="AO46" i="72"/>
  <c r="AY46" i="72" s="1"/>
  <c r="BM98" i="72" s="1"/>
  <c r="AX46" i="72"/>
  <c r="BL98" i="72" s="1"/>
  <c r="CB98" i="72" s="1"/>
  <c r="CS98" i="72" s="1"/>
  <c r="DJ98" i="72" s="1"/>
  <c r="EA98" i="72" s="1"/>
  <c r="ER98" i="72" s="1"/>
  <c r="FI98" i="72" s="1"/>
  <c r="Q46" i="72"/>
  <c r="FF46" i="72" s="1"/>
  <c r="P46" i="72"/>
  <c r="EO46" i="72" s="1"/>
  <c r="O46" i="72"/>
  <c r="DX46" i="72" s="1"/>
  <c r="N46" i="72"/>
  <c r="DG46" i="72" s="1"/>
  <c r="M46" i="72"/>
  <c r="CP46" i="72" s="1"/>
  <c r="L46" i="72"/>
  <c r="BY46" i="72" s="1"/>
  <c r="K46" i="72"/>
  <c r="BI46" i="72" s="1"/>
  <c r="AU45" i="72"/>
  <c r="BE45" i="72" s="1"/>
  <c r="BS97" i="72" s="1"/>
  <c r="AT45" i="72"/>
  <c r="BD45" i="72" s="1"/>
  <c r="BR97" i="72" s="1"/>
  <c r="AS45" i="72"/>
  <c r="BC45" i="72" s="1"/>
  <c r="BQ97" i="72" s="1"/>
  <c r="AR45" i="72"/>
  <c r="BB45" i="72" s="1"/>
  <c r="BP97" i="72" s="1"/>
  <c r="CF97" i="72" s="1"/>
  <c r="AQ45" i="72"/>
  <c r="BA45" i="72" s="1"/>
  <c r="BO97" i="72" s="1"/>
  <c r="AP45" i="72"/>
  <c r="AZ45" i="72" s="1"/>
  <c r="BN97" i="72" s="1"/>
  <c r="AO45" i="72"/>
  <c r="AY45" i="72" s="1"/>
  <c r="BM97" i="72" s="1"/>
  <c r="AN45" i="72"/>
  <c r="AX45" i="72" s="1"/>
  <c r="BL97" i="72" s="1"/>
  <c r="CB97" i="72" s="1"/>
  <c r="CS97" i="72" s="1"/>
  <c r="DJ97" i="72" s="1"/>
  <c r="EA97" i="72" s="1"/>
  <c r="ER97" i="72" s="1"/>
  <c r="FI97" i="72" s="1"/>
  <c r="Q45" i="72"/>
  <c r="FF45" i="72" s="1"/>
  <c r="P45" i="72"/>
  <c r="EO45" i="72" s="1"/>
  <c r="O45" i="72"/>
  <c r="DX45" i="72" s="1"/>
  <c r="N45" i="72"/>
  <c r="DG45" i="72" s="1"/>
  <c r="M45" i="72"/>
  <c r="CP45" i="72" s="1"/>
  <c r="L45" i="72"/>
  <c r="BY45" i="72" s="1"/>
  <c r="K45" i="72"/>
  <c r="BI45" i="72" s="1"/>
  <c r="AU44" i="72"/>
  <c r="BE44" i="72" s="1"/>
  <c r="BS96" i="72" s="1"/>
  <c r="AT44" i="72"/>
  <c r="BD44" i="72" s="1"/>
  <c r="BR96" i="72" s="1"/>
  <c r="CH96" i="72" s="1"/>
  <c r="AS44" i="72"/>
  <c r="BC44" i="72" s="1"/>
  <c r="BQ96" i="72" s="1"/>
  <c r="AR44" i="72"/>
  <c r="BB44" i="72" s="1"/>
  <c r="BP96" i="72" s="1"/>
  <c r="AQ44" i="72"/>
  <c r="BA44" i="72" s="1"/>
  <c r="BO96" i="72" s="1"/>
  <c r="AP44" i="72"/>
  <c r="AZ44" i="72" s="1"/>
  <c r="BN96" i="72" s="1"/>
  <c r="CD96" i="72" s="1"/>
  <c r="AO44" i="72"/>
  <c r="AY44" i="72" s="1"/>
  <c r="BM96" i="72" s="1"/>
  <c r="Q44" i="72"/>
  <c r="FF44" i="72" s="1"/>
  <c r="P44" i="72"/>
  <c r="EO44" i="72" s="1"/>
  <c r="O44" i="72"/>
  <c r="DX44" i="72" s="1"/>
  <c r="N44" i="72"/>
  <c r="DG44" i="72" s="1"/>
  <c r="M44" i="72"/>
  <c r="CP44" i="72" s="1"/>
  <c r="L44" i="72"/>
  <c r="BY44" i="72" s="1"/>
  <c r="BI44" i="72"/>
  <c r="Q40" i="72"/>
  <c r="FF40" i="72" s="1"/>
  <c r="FK40" i="72" s="1"/>
  <c r="P40" i="72"/>
  <c r="EO40" i="72" s="1"/>
  <c r="O40" i="72"/>
  <c r="DX40" i="72" s="1"/>
  <c r="N40" i="72"/>
  <c r="DG40" i="72" s="1"/>
  <c r="M40" i="72"/>
  <c r="CP40" i="72" s="1"/>
  <c r="L40" i="72"/>
  <c r="BY40" i="72" s="1"/>
  <c r="K40" i="72"/>
  <c r="BI40" i="72" s="1"/>
  <c r="Q39" i="72"/>
  <c r="FF39" i="72" s="1"/>
  <c r="P39" i="72"/>
  <c r="EO39" i="72" s="1"/>
  <c r="O39" i="72"/>
  <c r="DX39" i="72" s="1"/>
  <c r="N39" i="72"/>
  <c r="DG39" i="72" s="1"/>
  <c r="M39" i="72"/>
  <c r="CP39" i="72" s="1"/>
  <c r="L39" i="72"/>
  <c r="BY39" i="72" s="1"/>
  <c r="K39" i="72"/>
  <c r="BI39" i="72" s="1"/>
  <c r="Q38" i="72"/>
  <c r="FF38" i="72" s="1"/>
  <c r="P38" i="72"/>
  <c r="EO38" i="72" s="1"/>
  <c r="O38" i="72"/>
  <c r="DX38" i="72" s="1"/>
  <c r="N38" i="72"/>
  <c r="DG38" i="72" s="1"/>
  <c r="M38" i="72"/>
  <c r="CP38" i="72" s="1"/>
  <c r="L38" i="72"/>
  <c r="BY38" i="72" s="1"/>
  <c r="K38" i="72"/>
  <c r="BI38" i="72" s="1"/>
  <c r="Q37" i="72"/>
  <c r="FF37" i="72" s="1"/>
  <c r="P37" i="72"/>
  <c r="EO37" i="72" s="1"/>
  <c r="O37" i="72"/>
  <c r="DX37" i="72" s="1"/>
  <c r="N37" i="72"/>
  <c r="DG37" i="72" s="1"/>
  <c r="M37" i="72"/>
  <c r="CP37" i="72" s="1"/>
  <c r="L37" i="72"/>
  <c r="BY37" i="72" s="1"/>
  <c r="K37" i="72"/>
  <c r="BI37" i="72" s="1"/>
  <c r="Q36" i="72"/>
  <c r="FF36" i="72" s="1"/>
  <c r="P36" i="72"/>
  <c r="EO36" i="72" s="1"/>
  <c r="O36" i="72"/>
  <c r="DX36" i="72" s="1"/>
  <c r="N36" i="72"/>
  <c r="DG36" i="72" s="1"/>
  <c r="M36" i="72"/>
  <c r="CP36" i="72" s="1"/>
  <c r="L36" i="72"/>
  <c r="BY36" i="72" s="1"/>
  <c r="K36" i="72"/>
  <c r="BI36" i="72" s="1"/>
  <c r="Q35" i="72"/>
  <c r="FF35" i="72" s="1"/>
  <c r="P35" i="72"/>
  <c r="EO35" i="72" s="1"/>
  <c r="O35" i="72"/>
  <c r="DX35" i="72" s="1"/>
  <c r="N35" i="72"/>
  <c r="DG35" i="72" s="1"/>
  <c r="M35" i="72"/>
  <c r="CP35" i="72" s="1"/>
  <c r="L35" i="72"/>
  <c r="BY35" i="72" s="1"/>
  <c r="K35" i="72"/>
  <c r="BI35" i="72" s="1"/>
  <c r="Q34" i="72"/>
  <c r="FF34" i="72" s="1"/>
  <c r="P34" i="72"/>
  <c r="EO34" i="72" s="1"/>
  <c r="O34" i="72"/>
  <c r="DX34" i="72" s="1"/>
  <c r="N34" i="72"/>
  <c r="DG34" i="72" s="1"/>
  <c r="M34" i="72"/>
  <c r="CP34" i="72" s="1"/>
  <c r="L34" i="72"/>
  <c r="BY34" i="72" s="1"/>
  <c r="K34" i="72"/>
  <c r="BI34" i="72" s="1"/>
  <c r="Q33" i="72"/>
  <c r="FF33" i="72" s="1"/>
  <c r="P33" i="72"/>
  <c r="EO33" i="72" s="1"/>
  <c r="O33" i="72"/>
  <c r="DX33" i="72" s="1"/>
  <c r="N33" i="72"/>
  <c r="DG33" i="72" s="1"/>
  <c r="M33" i="72"/>
  <c r="CP33" i="72" s="1"/>
  <c r="L33" i="72"/>
  <c r="BY33" i="72" s="1"/>
  <c r="K33" i="72"/>
  <c r="BI33" i="72" s="1"/>
  <c r="Q32" i="72"/>
  <c r="FF32" i="72" s="1"/>
  <c r="P32" i="72"/>
  <c r="EO32" i="72" s="1"/>
  <c r="O32" i="72"/>
  <c r="DX32" i="72" s="1"/>
  <c r="N32" i="72"/>
  <c r="DG32" i="72" s="1"/>
  <c r="M32" i="72"/>
  <c r="CP32" i="72" s="1"/>
  <c r="L32" i="72"/>
  <c r="BY32" i="72" s="1"/>
  <c r="K32" i="72"/>
  <c r="BI32" i="72" s="1"/>
  <c r="Q31" i="72"/>
  <c r="FF31" i="72" s="1"/>
  <c r="P31" i="72"/>
  <c r="EO31" i="72" s="1"/>
  <c r="O31" i="72"/>
  <c r="DX31" i="72" s="1"/>
  <c r="N31" i="72"/>
  <c r="DG31" i="72" s="1"/>
  <c r="M31" i="72"/>
  <c r="CP31" i="72" s="1"/>
  <c r="L31" i="72"/>
  <c r="BY31" i="72" s="1"/>
  <c r="K31" i="72"/>
  <c r="BI31" i="72" s="1"/>
  <c r="FF30" i="72"/>
  <c r="FE1" i="72" s="1"/>
  <c r="EO30" i="72"/>
  <c r="EN1" i="72" s="1"/>
  <c r="DX30" i="72"/>
  <c r="DW1" i="72" s="1"/>
  <c r="DG30" i="72"/>
  <c r="DF1" i="72" s="1"/>
  <c r="CP30" i="72"/>
  <c r="CO1" i="72" s="1"/>
  <c r="BY30" i="72"/>
  <c r="BX1" i="72" s="1"/>
  <c r="BI30" i="72"/>
  <c r="BH1" i="72" s="1"/>
  <c r="Q23" i="72"/>
  <c r="P23" i="72"/>
  <c r="O23" i="72"/>
  <c r="N23" i="72"/>
  <c r="M23" i="72"/>
  <c r="L23" i="72"/>
  <c r="K23" i="72"/>
  <c r="Q22" i="72"/>
  <c r="P22" i="72"/>
  <c r="O22" i="72"/>
  <c r="N22" i="72"/>
  <c r="M22" i="72"/>
  <c r="L22" i="72"/>
  <c r="K22" i="72"/>
  <c r="Q21" i="72"/>
  <c r="P21" i="72"/>
  <c r="O21" i="72"/>
  <c r="N21" i="72"/>
  <c r="M21" i="72"/>
  <c r="L21" i="72"/>
  <c r="K21" i="72"/>
  <c r="Q20" i="72"/>
  <c r="P20" i="72"/>
  <c r="O20" i="72"/>
  <c r="N20" i="72"/>
  <c r="M20" i="72"/>
  <c r="L20" i="72"/>
  <c r="K20" i="72"/>
  <c r="Q19" i="72"/>
  <c r="P19" i="72"/>
  <c r="O19" i="72"/>
  <c r="N19" i="72"/>
  <c r="M19" i="72"/>
  <c r="L19" i="72"/>
  <c r="K19" i="72"/>
  <c r="Q18" i="72"/>
  <c r="P18" i="72"/>
  <c r="O18" i="72"/>
  <c r="N18" i="72"/>
  <c r="M18" i="72"/>
  <c r="L18" i="72"/>
  <c r="K18" i="72"/>
  <c r="Q14" i="72"/>
  <c r="P14" i="72"/>
  <c r="O14" i="72"/>
  <c r="N14" i="72"/>
  <c r="M14" i="72"/>
  <c r="L14" i="72"/>
  <c r="K14" i="72"/>
  <c r="Q13" i="72"/>
  <c r="P13" i="72"/>
  <c r="O13" i="72"/>
  <c r="N13" i="72"/>
  <c r="M13" i="72"/>
  <c r="L13" i="72"/>
  <c r="K13" i="72"/>
  <c r="Q12" i="72"/>
  <c r="P12" i="72"/>
  <c r="O12" i="72"/>
  <c r="N12" i="72"/>
  <c r="M12" i="72"/>
  <c r="L12" i="72"/>
  <c r="K12" i="72"/>
  <c r="Q11" i="72"/>
  <c r="P11" i="72"/>
  <c r="O11" i="72"/>
  <c r="N11" i="72"/>
  <c r="M11" i="72"/>
  <c r="L11" i="72"/>
  <c r="K11" i="72"/>
  <c r="Q10" i="72"/>
  <c r="P10" i="72"/>
  <c r="O10" i="72"/>
  <c r="N10" i="72"/>
  <c r="M10" i="72"/>
  <c r="L10" i="72"/>
  <c r="K10" i="72"/>
  <c r="Q9" i="72"/>
  <c r="P9" i="72"/>
  <c r="O9" i="72"/>
  <c r="N9" i="72"/>
  <c r="M9" i="72"/>
  <c r="L9" i="72"/>
  <c r="K9" i="72"/>
  <c r="Q8" i="72"/>
  <c r="P8" i="72"/>
  <c r="O8" i="72"/>
  <c r="N8" i="72"/>
  <c r="M8" i="72"/>
  <c r="L8" i="72"/>
  <c r="K8" i="72"/>
  <c r="Q7" i="72"/>
  <c r="P7" i="72"/>
  <c r="O7" i="72"/>
  <c r="N7" i="72"/>
  <c r="M7" i="72"/>
  <c r="L7" i="72"/>
  <c r="K7" i="72"/>
  <c r="Q6" i="72"/>
  <c r="P6" i="72"/>
  <c r="O6" i="72"/>
  <c r="N6" i="72"/>
  <c r="M6" i="72"/>
  <c r="L6" i="72"/>
  <c r="K6" i="72"/>
  <c r="Q5" i="72"/>
  <c r="P5" i="72"/>
  <c r="O5" i="72"/>
  <c r="N5" i="72"/>
  <c r="M5" i="72"/>
  <c r="L5" i="72"/>
  <c r="K5" i="72"/>
  <c r="ET40" i="72" l="1"/>
  <c r="CG33" i="72"/>
  <c r="BC50" i="72"/>
  <c r="BQ102" i="72" s="1"/>
  <c r="BN32" i="72"/>
  <c r="BM32" i="72"/>
  <c r="EG62" i="72"/>
  <c r="EX62" i="72"/>
  <c r="BR62" i="72"/>
  <c r="CW64" i="72"/>
  <c r="CH62" i="72"/>
  <c r="CD64" i="72"/>
  <c r="BQ61" i="72"/>
  <c r="AY50" i="72"/>
  <c r="BM102" i="72" s="1"/>
  <c r="CC102" i="72" s="1"/>
  <c r="AX44" i="72"/>
  <c r="BL96" i="72" s="1"/>
  <c r="CB96" i="72" s="1"/>
  <c r="CS96" i="72" s="1"/>
  <c r="DJ96" i="72" s="1"/>
  <c r="EA96" i="72" s="1"/>
  <c r="ER96" i="72" s="1"/>
  <c r="FI96" i="72" s="1"/>
  <c r="CC84" i="72"/>
  <c r="CT84" i="72" s="1"/>
  <c r="DK84" i="72" s="1"/>
  <c r="EB84" i="72" s="1"/>
  <c r="ES84" i="72" s="1"/>
  <c r="FJ84" i="72" s="1"/>
  <c r="FJ32" i="72" s="1"/>
  <c r="BN37" i="72"/>
  <c r="DN39" i="72"/>
  <c r="EX58" i="72"/>
  <c r="BR58" i="72"/>
  <c r="CH58" i="72"/>
  <c r="DP58" i="72"/>
  <c r="EG58" i="72"/>
  <c r="AZ50" i="72"/>
  <c r="BN102" i="72" s="1"/>
  <c r="CD102" i="72" s="1"/>
  <c r="BQ75" i="72"/>
  <c r="EC39" i="72"/>
  <c r="FK39" i="72"/>
  <c r="BQ71" i="72"/>
  <c r="FM35" i="72"/>
  <c r="AJ214" i="72"/>
  <c r="EF61" i="72"/>
  <c r="DN64" i="72"/>
  <c r="BO73" i="72"/>
  <c r="FM64" i="72"/>
  <c r="EW37" i="72"/>
  <c r="AX76" i="72"/>
  <c r="BL128" i="72" s="1"/>
  <c r="CB128" i="72" s="1"/>
  <c r="CS128" i="72" s="1"/>
  <c r="DJ128" i="72" s="1"/>
  <c r="EA128" i="72" s="1"/>
  <c r="ER128" i="72" s="1"/>
  <c r="FI128" i="72" s="1"/>
  <c r="BB76" i="72"/>
  <c r="BP128" i="72" s="1"/>
  <c r="CF128" i="72" s="1"/>
  <c r="CW128" i="72" s="1"/>
  <c r="DL37" i="72"/>
  <c r="BP35" i="72"/>
  <c r="EE35" i="72"/>
  <c r="BR44" i="72"/>
  <c r="CX65" i="72"/>
  <c r="FN65" i="72"/>
  <c r="DP66" i="72"/>
  <c r="FK64" i="72"/>
  <c r="DN35" i="72"/>
  <c r="CD60" i="72"/>
  <c r="BR66" i="72"/>
  <c r="AJ209" i="72"/>
  <c r="AJ211" i="72"/>
  <c r="AJ215" i="72"/>
  <c r="CW36" i="72"/>
  <c r="CX61" i="72"/>
  <c r="FN61" i="72"/>
  <c r="CD62" i="72"/>
  <c r="EG66" i="72"/>
  <c r="FO33" i="72"/>
  <c r="FN34" i="72"/>
  <c r="CW35" i="72"/>
  <c r="ET62" i="72"/>
  <c r="BQ65" i="72"/>
  <c r="EF65" i="72"/>
  <c r="CH66" i="72"/>
  <c r="EX66" i="72"/>
  <c r="AY76" i="72"/>
  <c r="BM128" i="72" s="1"/>
  <c r="CC128" i="72" s="1"/>
  <c r="BC76" i="72"/>
  <c r="BQ128" i="72" s="1"/>
  <c r="CG128" i="72" s="1"/>
  <c r="EX89" i="72"/>
  <c r="FO89" i="72" s="1"/>
  <c r="FO37" i="72" s="1"/>
  <c r="EG37" i="72"/>
  <c r="CY37" i="72"/>
  <c r="DN36" i="72"/>
  <c r="CW60" i="72"/>
  <c r="FN60" i="72"/>
  <c r="BN64" i="72"/>
  <c r="EC64" i="72"/>
  <c r="ET64" i="72"/>
  <c r="BE76" i="72"/>
  <c r="BS128" i="72" s="1"/>
  <c r="CI128" i="72" s="1"/>
  <c r="CC40" i="72"/>
  <c r="EW60" i="72"/>
  <c r="AZ76" i="72"/>
  <c r="BN128" i="72" s="1"/>
  <c r="BN76" i="72" s="1"/>
  <c r="BD76" i="72"/>
  <c r="BR128" i="72" s="1"/>
  <c r="CH128" i="72" s="1"/>
  <c r="EE33" i="72"/>
  <c r="CH33" i="72"/>
  <c r="CX40" i="72"/>
  <c r="EC33" i="72"/>
  <c r="CG36" i="72"/>
  <c r="EV36" i="72"/>
  <c r="CW39" i="72"/>
  <c r="DK40" i="72"/>
  <c r="BR46" i="72"/>
  <c r="BR48" i="72"/>
  <c r="BO50" i="72"/>
  <c r="DO60" i="72"/>
  <c r="AJ213" i="72"/>
  <c r="EE32" i="72"/>
  <c r="FM36" i="72"/>
  <c r="FN36" i="72"/>
  <c r="FJ36" i="72"/>
  <c r="EG40" i="72"/>
  <c r="EF40" i="72"/>
  <c r="EB40" i="72"/>
  <c r="CW32" i="72"/>
  <c r="FM32" i="72"/>
  <c r="EX33" i="72"/>
  <c r="ET33" i="72"/>
  <c r="BP40" i="72"/>
  <c r="BQ40" i="72"/>
  <c r="BN40" i="72"/>
  <c r="BM40" i="72"/>
  <c r="BR40" i="72"/>
  <c r="BP36" i="72"/>
  <c r="BM36" i="72"/>
  <c r="BQ36" i="72"/>
  <c r="EE36" i="72"/>
  <c r="EF36" i="72"/>
  <c r="EB36" i="72"/>
  <c r="BQ70" i="72"/>
  <c r="BO70" i="72"/>
  <c r="BO74" i="72"/>
  <c r="BQ74" i="72"/>
  <c r="BQ32" i="72"/>
  <c r="CG37" i="72"/>
  <c r="CH37" i="72"/>
  <c r="CF37" i="72"/>
  <c r="CD37" i="72"/>
  <c r="CD33" i="72"/>
  <c r="EG33" i="72"/>
  <c r="CX36" i="72"/>
  <c r="ES36" i="72"/>
  <c r="EV37" i="72"/>
  <c r="FM39" i="72"/>
  <c r="FJ40" i="72"/>
  <c r="FI40" i="72" s="1"/>
  <c r="CU60" i="72"/>
  <c r="DP60" i="72"/>
  <c r="CU64" i="72"/>
  <c r="DP64" i="72"/>
  <c r="CD66" i="72"/>
  <c r="ET66" i="72"/>
  <c r="AJ212" i="72"/>
  <c r="CF33" i="72"/>
  <c r="FN40" i="72"/>
  <c r="ET60" i="72"/>
  <c r="AJ210" i="72"/>
  <c r="CD58" i="72"/>
  <c r="DL60" i="72"/>
  <c r="FK60" i="72"/>
  <c r="DL64" i="72"/>
  <c r="CT36" i="72"/>
  <c r="EW40" i="72"/>
  <c r="DN60" i="72"/>
  <c r="FM60" i="72"/>
  <c r="FO40" i="72"/>
  <c r="CF32" i="72"/>
  <c r="CH32" i="72"/>
  <c r="CD32" i="72"/>
  <c r="CG32" i="72"/>
  <c r="CG99" i="72"/>
  <c r="BQ47" i="72"/>
  <c r="DN59" i="72"/>
  <c r="DP59" i="72"/>
  <c r="DL59" i="72"/>
  <c r="DO59" i="72"/>
  <c r="DK59" i="72"/>
  <c r="CG101" i="72"/>
  <c r="BQ49" i="72"/>
  <c r="DN32" i="72"/>
  <c r="DO32" i="72"/>
  <c r="CE96" i="72"/>
  <c r="BO44" i="72"/>
  <c r="EV32" i="72"/>
  <c r="EW32" i="72"/>
  <c r="CE100" i="72"/>
  <c r="BO48" i="72"/>
  <c r="CG97" i="72"/>
  <c r="BQ45" i="72"/>
  <c r="CE98" i="72"/>
  <c r="BO46" i="72"/>
  <c r="BQ60" i="72"/>
  <c r="BM60" i="72"/>
  <c r="BR60" i="72"/>
  <c r="BP60" i="72"/>
  <c r="BN60" i="72"/>
  <c r="EF60" i="72"/>
  <c r="EG60" i="72"/>
  <c r="EE60" i="72"/>
  <c r="EC60" i="72"/>
  <c r="CF63" i="72"/>
  <c r="CH63" i="72"/>
  <c r="CD63" i="72"/>
  <c r="CG63" i="72"/>
  <c r="CC63" i="72"/>
  <c r="EV63" i="72"/>
  <c r="EX63" i="72"/>
  <c r="EW63" i="72"/>
  <c r="ES63" i="72"/>
  <c r="CH124" i="72"/>
  <c r="BR72" i="72"/>
  <c r="CH127" i="72"/>
  <c r="BR75" i="72"/>
  <c r="FK89" i="72"/>
  <c r="FK37" i="72" s="1"/>
  <c r="ET37" i="72"/>
  <c r="ET34" i="72"/>
  <c r="EW34" i="72"/>
  <c r="CH35" i="72"/>
  <c r="CD35" i="72"/>
  <c r="CG35" i="72"/>
  <c r="CC35" i="72"/>
  <c r="CF35" i="72"/>
  <c r="EX35" i="72"/>
  <c r="ET35" i="72"/>
  <c r="EV35" i="72"/>
  <c r="DO36" i="72"/>
  <c r="BR39" i="72"/>
  <c r="BN39" i="72"/>
  <c r="CX33" i="72"/>
  <c r="CT33" i="72"/>
  <c r="CW33" i="72"/>
  <c r="FK33" i="72"/>
  <c r="DL34" i="72"/>
  <c r="DO34" i="72"/>
  <c r="DN34" i="72"/>
  <c r="ET38" i="72"/>
  <c r="EW38" i="72"/>
  <c r="EV38" i="72"/>
  <c r="CH39" i="72"/>
  <c r="CD39" i="72"/>
  <c r="CF39" i="72"/>
  <c r="ET39" i="72"/>
  <c r="EV39" i="72"/>
  <c r="DN40" i="72"/>
  <c r="DP40" i="72"/>
  <c r="DL40" i="72"/>
  <c r="DO40" i="72"/>
  <c r="CI96" i="72"/>
  <c r="BS44" i="72"/>
  <c r="CC97" i="72"/>
  <c r="BM45" i="72"/>
  <c r="CI98" i="72"/>
  <c r="BS46" i="72"/>
  <c r="CC99" i="72"/>
  <c r="BM47" i="72"/>
  <c r="CI100" i="72"/>
  <c r="BS48" i="72"/>
  <c r="CC101" i="72"/>
  <c r="BM49" i="72"/>
  <c r="CX58" i="72"/>
  <c r="CT58" i="72"/>
  <c r="CW58" i="72"/>
  <c r="CU58" i="72"/>
  <c r="FN58" i="72"/>
  <c r="FJ58" i="72"/>
  <c r="FM58" i="72"/>
  <c r="CY58" i="72"/>
  <c r="FO58" i="72"/>
  <c r="BP59" i="72"/>
  <c r="BR59" i="72"/>
  <c r="BN59" i="72"/>
  <c r="BQ59" i="72"/>
  <c r="BM59" i="72"/>
  <c r="EE59" i="72"/>
  <c r="EG59" i="72"/>
  <c r="EC59" i="72"/>
  <c r="EF59" i="72"/>
  <c r="EB59" i="72"/>
  <c r="CW63" i="72"/>
  <c r="CY63" i="72"/>
  <c r="CU63" i="72"/>
  <c r="CX63" i="72"/>
  <c r="CT63" i="72"/>
  <c r="FM63" i="72"/>
  <c r="FO63" i="72"/>
  <c r="FN63" i="72"/>
  <c r="FJ63" i="72"/>
  <c r="CH65" i="72"/>
  <c r="CD65" i="72"/>
  <c r="CF65" i="72"/>
  <c r="CC65" i="72"/>
  <c r="CG65" i="72"/>
  <c r="EX65" i="72"/>
  <c r="ET65" i="72"/>
  <c r="EV65" i="72"/>
  <c r="ES65" i="72"/>
  <c r="EW65" i="72"/>
  <c r="CX66" i="72"/>
  <c r="CX14" i="72" s="1"/>
  <c r="CT66" i="72"/>
  <c r="CW66" i="72"/>
  <c r="CU66" i="72"/>
  <c r="FN66" i="72"/>
  <c r="FJ66" i="72"/>
  <c r="FM66" i="72"/>
  <c r="FK66" i="72"/>
  <c r="FK14" i="72" s="1"/>
  <c r="CY66" i="72"/>
  <c r="EV86" i="72"/>
  <c r="EE34" i="72"/>
  <c r="CX32" i="72"/>
  <c r="EF32" i="72"/>
  <c r="FN32" i="72"/>
  <c r="DO33" i="72"/>
  <c r="DK33" i="72"/>
  <c r="DN33" i="72"/>
  <c r="DP33" i="72"/>
  <c r="DL33" i="72"/>
  <c r="CU33" i="72"/>
  <c r="CH34" i="72"/>
  <c r="CD34" i="72"/>
  <c r="CG34" i="72"/>
  <c r="CC34" i="72"/>
  <c r="CF34" i="72"/>
  <c r="CX37" i="72"/>
  <c r="CT37" i="72"/>
  <c r="CW37" i="72"/>
  <c r="FN37" i="72"/>
  <c r="FJ37" i="72"/>
  <c r="FM37" i="72"/>
  <c r="DL38" i="72"/>
  <c r="DO38" i="72"/>
  <c r="DN38" i="72"/>
  <c r="CF96" i="72"/>
  <c r="BP44" i="72"/>
  <c r="CD97" i="72"/>
  <c r="BN45" i="72"/>
  <c r="CH97" i="72"/>
  <c r="BR45" i="72"/>
  <c r="CF98" i="72"/>
  <c r="BP46" i="72"/>
  <c r="CD99" i="72"/>
  <c r="BN47" i="72"/>
  <c r="CH99" i="72"/>
  <c r="BR47" i="72"/>
  <c r="CF100" i="72"/>
  <c r="BP48" i="72"/>
  <c r="CD101" i="72"/>
  <c r="BN49" i="72"/>
  <c r="CH101" i="72"/>
  <c r="BR49" i="72"/>
  <c r="CH102" i="72"/>
  <c r="BR50" i="72"/>
  <c r="FO66" i="72"/>
  <c r="CD122" i="72"/>
  <c r="BN70" i="72"/>
  <c r="CH122" i="72"/>
  <c r="BR70" i="72"/>
  <c r="CH123" i="72"/>
  <c r="BR71" i="72"/>
  <c r="CC125" i="72"/>
  <c r="BM73" i="72"/>
  <c r="CG125" i="72"/>
  <c r="BQ73" i="72"/>
  <c r="CF126" i="72"/>
  <c r="BP74" i="72"/>
  <c r="BP32" i="72"/>
  <c r="BR32" i="72"/>
  <c r="BQ33" i="72"/>
  <c r="BM33" i="72"/>
  <c r="BP33" i="72"/>
  <c r="BR33" i="72"/>
  <c r="BN33" i="72"/>
  <c r="CY33" i="72"/>
  <c r="BR35" i="72"/>
  <c r="BN35" i="72"/>
  <c r="BQ35" i="72"/>
  <c r="BM35" i="72"/>
  <c r="EG35" i="72"/>
  <c r="EC35" i="72"/>
  <c r="DK36" i="72"/>
  <c r="DO37" i="72"/>
  <c r="DK37" i="72"/>
  <c r="DN37" i="72"/>
  <c r="DP37" i="72"/>
  <c r="CH38" i="72"/>
  <c r="CD38" i="72"/>
  <c r="CG38" i="72"/>
  <c r="CC38" i="72"/>
  <c r="CF38" i="72"/>
  <c r="BP39" i="72"/>
  <c r="EE39" i="72"/>
  <c r="CV102" i="72"/>
  <c r="CE50" i="72"/>
  <c r="CI102" i="72"/>
  <c r="BS50" i="72"/>
  <c r="DP61" i="72"/>
  <c r="DL61" i="72"/>
  <c r="DN61" i="72"/>
  <c r="DK61" i="72"/>
  <c r="DO61" i="72"/>
  <c r="BO72" i="72"/>
  <c r="BS72" i="72"/>
  <c r="CH125" i="72"/>
  <c r="BR73" i="72"/>
  <c r="CF127" i="72"/>
  <c r="BP75" i="72"/>
  <c r="BR34" i="72"/>
  <c r="BN34" i="72"/>
  <c r="BQ34" i="72"/>
  <c r="BM34" i="72"/>
  <c r="BP34" i="72"/>
  <c r="CU34" i="72"/>
  <c r="CX34" i="72"/>
  <c r="CT34" i="72"/>
  <c r="CW34" i="72"/>
  <c r="EC34" i="72"/>
  <c r="EF34" i="72"/>
  <c r="CY35" i="72"/>
  <c r="CU35" i="72"/>
  <c r="CX35" i="72"/>
  <c r="CT35" i="72"/>
  <c r="FO35" i="72"/>
  <c r="FK35" i="72"/>
  <c r="CF36" i="72"/>
  <c r="CH36" i="72"/>
  <c r="EW36" i="72"/>
  <c r="BQ37" i="72"/>
  <c r="BM37" i="72"/>
  <c r="BP37" i="72"/>
  <c r="EF37" i="72"/>
  <c r="EB37" i="72"/>
  <c r="EE37" i="72"/>
  <c r="BR37" i="72"/>
  <c r="BR38" i="72"/>
  <c r="BN38" i="72"/>
  <c r="BQ38" i="72"/>
  <c r="BM38" i="72"/>
  <c r="BP38" i="72"/>
  <c r="CY38" i="72"/>
  <c r="CU38" i="72"/>
  <c r="CX38" i="72"/>
  <c r="CT38" i="72"/>
  <c r="CW38" i="72"/>
  <c r="EC38" i="72"/>
  <c r="EF38" i="72"/>
  <c r="EE38" i="72"/>
  <c r="FK38" i="72"/>
  <c r="FN38" i="72"/>
  <c r="FM38" i="72"/>
  <c r="CY39" i="72"/>
  <c r="CU39" i="72"/>
  <c r="CF40" i="72"/>
  <c r="CH40" i="72"/>
  <c r="CD40" i="72"/>
  <c r="CG40" i="72"/>
  <c r="ES40" i="72"/>
  <c r="BM44" i="72"/>
  <c r="CC96" i="72"/>
  <c r="CG96" i="72"/>
  <c r="BQ44" i="72"/>
  <c r="CE97" i="72"/>
  <c r="BO45" i="72"/>
  <c r="CI97" i="72"/>
  <c r="BS45" i="72"/>
  <c r="BP45" i="72"/>
  <c r="CC98" i="72"/>
  <c r="BM46" i="72"/>
  <c r="CG98" i="72"/>
  <c r="BQ46" i="72"/>
  <c r="CE99" i="72"/>
  <c r="BO47" i="72"/>
  <c r="CI99" i="72"/>
  <c r="BS47" i="72"/>
  <c r="BP47" i="72"/>
  <c r="CC100" i="72"/>
  <c r="BM48" i="72"/>
  <c r="CG100" i="72"/>
  <c r="BQ48" i="72"/>
  <c r="BO49" i="72"/>
  <c r="CE101" i="72"/>
  <c r="CI101" i="72"/>
  <c r="BS49" i="72"/>
  <c r="BP49" i="72"/>
  <c r="CF102" i="72"/>
  <c r="BP50" i="72"/>
  <c r="CF59" i="72"/>
  <c r="CH59" i="72"/>
  <c r="CD59" i="72"/>
  <c r="CG59" i="72"/>
  <c r="CC59" i="72"/>
  <c r="EV59" i="72"/>
  <c r="EX59" i="72"/>
  <c r="ET59" i="72"/>
  <c r="EW59" i="72"/>
  <c r="ES59" i="72"/>
  <c r="CX62" i="72"/>
  <c r="CT62" i="72"/>
  <c r="CW62" i="72"/>
  <c r="CU62" i="72"/>
  <c r="FN62" i="72"/>
  <c r="FJ62" i="72"/>
  <c r="FM62" i="72"/>
  <c r="FK62" i="72"/>
  <c r="CY62" i="72"/>
  <c r="DN63" i="72"/>
  <c r="DP63" i="72"/>
  <c r="DL63" i="72"/>
  <c r="DO63" i="72"/>
  <c r="DK63" i="72"/>
  <c r="BQ64" i="72"/>
  <c r="BM64" i="72"/>
  <c r="BR64" i="72"/>
  <c r="BP64" i="72"/>
  <c r="EF64" i="72"/>
  <c r="EB64" i="72"/>
  <c r="EG64" i="72"/>
  <c r="EE64" i="72"/>
  <c r="CE123" i="72"/>
  <c r="BO71" i="72"/>
  <c r="CI123" i="72"/>
  <c r="BS71" i="72"/>
  <c r="CD126" i="72"/>
  <c r="BN74" i="72"/>
  <c r="CH126" i="72"/>
  <c r="BR74" i="72"/>
  <c r="DL84" i="72"/>
  <c r="CU32" i="72"/>
  <c r="FK34" i="72"/>
  <c r="ES87" i="72"/>
  <c r="EB35" i="72"/>
  <c r="EW87" i="72"/>
  <c r="EF35" i="72"/>
  <c r="FK58" i="72"/>
  <c r="DP35" i="72"/>
  <c r="DL35" i="72"/>
  <c r="DO35" i="72"/>
  <c r="DK35" i="72"/>
  <c r="CC36" i="72"/>
  <c r="CU37" i="72"/>
  <c r="EC37" i="72"/>
  <c r="DP39" i="72"/>
  <c r="DL39" i="72"/>
  <c r="CW40" i="72"/>
  <c r="CY40" i="72"/>
  <c r="CU40" i="72"/>
  <c r="CT40" i="72"/>
  <c r="CU96" i="72"/>
  <c r="CD44" i="72"/>
  <c r="CY96" i="72"/>
  <c r="CH44" i="72"/>
  <c r="BN44" i="72"/>
  <c r="CW97" i="72"/>
  <c r="CF45" i="72"/>
  <c r="CU98" i="72"/>
  <c r="CD46" i="72"/>
  <c r="CY98" i="72"/>
  <c r="CH46" i="72"/>
  <c r="BN46" i="72"/>
  <c r="CW99" i="72"/>
  <c r="CF47" i="72"/>
  <c r="CU100" i="72"/>
  <c r="CD48" i="72"/>
  <c r="CY100" i="72"/>
  <c r="CH48" i="72"/>
  <c r="BN48" i="72"/>
  <c r="CW101" i="72"/>
  <c r="CF49" i="72"/>
  <c r="BM50" i="72"/>
  <c r="CG102" i="72"/>
  <c r="BQ50" i="72"/>
  <c r="CW59" i="72"/>
  <c r="CY59" i="72"/>
  <c r="CU59" i="72"/>
  <c r="CX59" i="72"/>
  <c r="CT59" i="72"/>
  <c r="FM59" i="72"/>
  <c r="FO59" i="72"/>
  <c r="FK59" i="72"/>
  <c r="FN59" i="72"/>
  <c r="FJ59" i="72"/>
  <c r="CH61" i="72"/>
  <c r="CD61" i="72"/>
  <c r="CF61" i="72"/>
  <c r="CC61" i="72"/>
  <c r="CG61" i="72"/>
  <c r="EX61" i="72"/>
  <c r="ET61" i="72"/>
  <c r="EV61" i="72"/>
  <c r="ES61" i="72"/>
  <c r="EW61" i="72"/>
  <c r="FO62" i="72"/>
  <c r="BP63" i="72"/>
  <c r="BR63" i="72"/>
  <c r="BN63" i="72"/>
  <c r="BQ63" i="72"/>
  <c r="BM63" i="72"/>
  <c r="EE63" i="72"/>
  <c r="EG63" i="72"/>
  <c r="EF63" i="72"/>
  <c r="EB63" i="72"/>
  <c r="DP65" i="72"/>
  <c r="DL65" i="72"/>
  <c r="DN65" i="72"/>
  <c r="DK65" i="72"/>
  <c r="DO65" i="72"/>
  <c r="CF122" i="72"/>
  <c r="BP70" i="72"/>
  <c r="CF123" i="72"/>
  <c r="BP71" i="72"/>
  <c r="CF124" i="72"/>
  <c r="BP72" i="72"/>
  <c r="CD125" i="72"/>
  <c r="BN73" i="72"/>
  <c r="CE127" i="72"/>
  <c r="BO75" i="72"/>
  <c r="CI127" i="72"/>
  <c r="BS75" i="72"/>
  <c r="DP84" i="72"/>
  <c r="CY32" i="72"/>
  <c r="ES85" i="72"/>
  <c r="EB33" i="72"/>
  <c r="EW85" i="72"/>
  <c r="EF33" i="72"/>
  <c r="FM85" i="72"/>
  <c r="FM33" i="72" s="1"/>
  <c r="EV33" i="72"/>
  <c r="DP86" i="72"/>
  <c r="CY34" i="72"/>
  <c r="EB86" i="72"/>
  <c r="DK34" i="72"/>
  <c r="FJ90" i="72"/>
  <c r="FJ38" i="72" s="1"/>
  <c r="ES38" i="72"/>
  <c r="FO38" i="72"/>
  <c r="BM39" i="72"/>
  <c r="FN39" i="72"/>
  <c r="EV92" i="72"/>
  <c r="EE40" i="72"/>
  <c r="CU88" i="72"/>
  <c r="CD36" i="72"/>
  <c r="DP88" i="72"/>
  <c r="CY36" i="72"/>
  <c r="EX91" i="72"/>
  <c r="EG39" i="72"/>
  <c r="CC91" i="72"/>
  <c r="BN36" i="72"/>
  <c r="BR36" i="72"/>
  <c r="BQ39" i="72"/>
  <c r="CG39" i="72"/>
  <c r="CX39" i="72"/>
  <c r="DO39" i="72"/>
  <c r="EF39" i="72"/>
  <c r="EW39" i="72"/>
  <c r="EC40" i="72"/>
  <c r="EX40" i="72"/>
  <c r="DO58" i="72"/>
  <c r="DK58" i="72"/>
  <c r="CG60" i="72"/>
  <c r="CC60" i="72"/>
  <c r="CF60" i="72"/>
  <c r="EV60" i="72"/>
  <c r="DO62" i="72"/>
  <c r="DK62" i="72"/>
  <c r="CG64" i="72"/>
  <c r="CC64" i="72"/>
  <c r="EW64" i="72"/>
  <c r="ES64" i="72"/>
  <c r="CF64" i="72"/>
  <c r="EV64" i="72"/>
  <c r="DO66" i="72"/>
  <c r="DK66" i="72"/>
  <c r="CV122" i="72"/>
  <c r="CE70" i="72"/>
  <c r="CZ122" i="72"/>
  <c r="CI70" i="72"/>
  <c r="CT124" i="72"/>
  <c r="CC72" i="72"/>
  <c r="CX124" i="72"/>
  <c r="CG72" i="72"/>
  <c r="CD124" i="72"/>
  <c r="BN72" i="72"/>
  <c r="BM72" i="72"/>
  <c r="CF125" i="72"/>
  <c r="BP73" i="72"/>
  <c r="CV126" i="72"/>
  <c r="CE74" i="72"/>
  <c r="CZ126" i="72"/>
  <c r="CI74" i="72"/>
  <c r="EB112" i="72"/>
  <c r="DK60" i="72"/>
  <c r="ET115" i="72"/>
  <c r="EC63" i="72"/>
  <c r="DK38" i="72"/>
  <c r="EB38" i="72"/>
  <c r="BQ58" i="72"/>
  <c r="BM58" i="72"/>
  <c r="EF58" i="72"/>
  <c r="EB58" i="72"/>
  <c r="BN58" i="72"/>
  <c r="DL58" i="72"/>
  <c r="EC58" i="72"/>
  <c r="ET58" i="72"/>
  <c r="CX60" i="72"/>
  <c r="CT60" i="72"/>
  <c r="CH60" i="72"/>
  <c r="CY60" i="72"/>
  <c r="EX60" i="72"/>
  <c r="FO60" i="72"/>
  <c r="BR61" i="72"/>
  <c r="BN61" i="72"/>
  <c r="BP61" i="72"/>
  <c r="CY61" i="72"/>
  <c r="CU61" i="72"/>
  <c r="CW61" i="72"/>
  <c r="EG61" i="72"/>
  <c r="EC61" i="72"/>
  <c r="EE61" i="72"/>
  <c r="FO61" i="72"/>
  <c r="FK61" i="72"/>
  <c r="FM61" i="72"/>
  <c r="BQ62" i="72"/>
  <c r="BM62" i="72"/>
  <c r="EF62" i="72"/>
  <c r="EB62" i="72"/>
  <c r="BN62" i="72"/>
  <c r="DL62" i="72"/>
  <c r="EC62" i="72"/>
  <c r="CX64" i="72"/>
  <c r="CT64" i="72"/>
  <c r="FN64" i="72"/>
  <c r="FJ64" i="72"/>
  <c r="CH64" i="72"/>
  <c r="CY64" i="72"/>
  <c r="EX64" i="72"/>
  <c r="FO64" i="72"/>
  <c r="BR65" i="72"/>
  <c r="BN65" i="72"/>
  <c r="BP65" i="72"/>
  <c r="CY65" i="72"/>
  <c r="CU65" i="72"/>
  <c r="CW65" i="72"/>
  <c r="EG65" i="72"/>
  <c r="EC65" i="72"/>
  <c r="EE65" i="72"/>
  <c r="FO65" i="72"/>
  <c r="FK65" i="72"/>
  <c r="FM65" i="72"/>
  <c r="BQ66" i="72"/>
  <c r="BM66" i="72"/>
  <c r="EF66" i="72"/>
  <c r="EB66" i="72"/>
  <c r="BN66" i="72"/>
  <c r="DL66" i="72"/>
  <c r="EC66" i="72"/>
  <c r="BS70" i="72"/>
  <c r="CT123" i="72"/>
  <c r="CC71" i="72"/>
  <c r="CX123" i="72"/>
  <c r="CG71" i="72"/>
  <c r="CD123" i="72"/>
  <c r="BN71" i="72"/>
  <c r="BM71" i="72"/>
  <c r="CV125" i="72"/>
  <c r="CE73" i="72"/>
  <c r="CZ125" i="72"/>
  <c r="CI73" i="72"/>
  <c r="BS74" i="72"/>
  <c r="CT127" i="72"/>
  <c r="CC75" i="72"/>
  <c r="CX127" i="72"/>
  <c r="CG75" i="72"/>
  <c r="CD127" i="72"/>
  <c r="BN75" i="72"/>
  <c r="BM75" i="72"/>
  <c r="CD128" i="72"/>
  <c r="BR76" i="72"/>
  <c r="CC33" i="72"/>
  <c r="CC37" i="72"/>
  <c r="ES37" i="72"/>
  <c r="DP38" i="72"/>
  <c r="EG38" i="72"/>
  <c r="EX38" i="72"/>
  <c r="CG58" i="72"/>
  <c r="CC58" i="72"/>
  <c r="EW58" i="72"/>
  <c r="ES58" i="72"/>
  <c r="BP58" i="72"/>
  <c r="CF58" i="72"/>
  <c r="DN58" i="72"/>
  <c r="EE58" i="72"/>
  <c r="EV58" i="72"/>
  <c r="BM61" i="72"/>
  <c r="CT61" i="72"/>
  <c r="EB61" i="72"/>
  <c r="FJ61" i="72"/>
  <c r="CG62" i="72"/>
  <c r="CC62" i="72"/>
  <c r="EW62" i="72"/>
  <c r="ES62" i="72"/>
  <c r="BP62" i="72"/>
  <c r="CF62" i="72"/>
  <c r="DN62" i="72"/>
  <c r="EE62" i="72"/>
  <c r="EV62" i="72"/>
  <c r="DO64" i="72"/>
  <c r="DK64" i="72"/>
  <c r="BM65" i="72"/>
  <c r="CT65" i="72"/>
  <c r="EB65" i="72"/>
  <c r="FJ65" i="72"/>
  <c r="CG66" i="72"/>
  <c r="CC66" i="72"/>
  <c r="EW66" i="72"/>
  <c r="ES66" i="72"/>
  <c r="BP66" i="72"/>
  <c r="CF66" i="72"/>
  <c r="DN66" i="72"/>
  <c r="EE66" i="72"/>
  <c r="EV66" i="72"/>
  <c r="CT122" i="72"/>
  <c r="CC70" i="72"/>
  <c r="CX122" i="72"/>
  <c r="CG70" i="72"/>
  <c r="BM70" i="72"/>
  <c r="CV124" i="72"/>
  <c r="CE72" i="72"/>
  <c r="CZ124" i="72"/>
  <c r="CI72" i="72"/>
  <c r="BQ72" i="72"/>
  <c r="BS73" i="72"/>
  <c r="CT126" i="72"/>
  <c r="CC74" i="72"/>
  <c r="CX126" i="72"/>
  <c r="CG74" i="72"/>
  <c r="BM74" i="72"/>
  <c r="CE128" i="72"/>
  <c r="BO76" i="72"/>
  <c r="AJ208" i="72"/>
  <c r="FN11" i="72" l="1"/>
  <c r="CG7" i="72"/>
  <c r="BL32" i="72"/>
  <c r="ET14" i="72"/>
  <c r="BP76" i="72"/>
  <c r="BP25" i="72" s="1"/>
  <c r="BS76" i="72"/>
  <c r="BS25" i="72" s="1"/>
  <c r="BO25" i="72"/>
  <c r="BQ23" i="72"/>
  <c r="CH10" i="72"/>
  <c r="FK13" i="72"/>
  <c r="CD12" i="72"/>
  <c r="CB64" i="72"/>
  <c r="CT32" i="72"/>
  <c r="CS32" i="72" s="1"/>
  <c r="EB32" i="72"/>
  <c r="EB6" i="72" s="1"/>
  <c r="CC32" i="72"/>
  <c r="CB32" i="72" s="1"/>
  <c r="BR10" i="72"/>
  <c r="BQ9" i="72"/>
  <c r="BM7" i="72"/>
  <c r="BR8" i="72"/>
  <c r="BR7" i="72"/>
  <c r="BN50" i="72"/>
  <c r="BN25" i="72" s="1"/>
  <c r="DP14" i="72"/>
  <c r="BQ20" i="72"/>
  <c r="CH6" i="72"/>
  <c r="DK32" i="72"/>
  <c r="DK6" i="72" s="1"/>
  <c r="ER62" i="72"/>
  <c r="ER66" i="72"/>
  <c r="BQ13" i="72"/>
  <c r="CG11" i="72"/>
  <c r="EF14" i="72"/>
  <c r="CF76" i="72"/>
  <c r="FO14" i="72"/>
  <c r="DO8" i="72"/>
  <c r="EG11" i="72"/>
  <c r="ES32" i="72"/>
  <c r="ES6" i="72" s="1"/>
  <c r="BN11" i="72"/>
  <c r="BO58" i="72"/>
  <c r="CD14" i="72"/>
  <c r="BR6" i="72"/>
  <c r="FK12" i="72"/>
  <c r="FI64" i="72"/>
  <c r="FI61" i="72"/>
  <c r="DJ60" i="72"/>
  <c r="CY10" i="72"/>
  <c r="BN7" i="72"/>
  <c r="EX37" i="72"/>
  <c r="EX11" i="72" s="1"/>
  <c r="EA61" i="72"/>
  <c r="DJ64" i="72"/>
  <c r="CD10" i="72"/>
  <c r="BR14" i="72"/>
  <c r="EG12" i="72"/>
  <c r="EX14" i="72"/>
  <c r="CD11" i="72"/>
  <c r="EE9" i="72"/>
  <c r="CU6" i="72"/>
  <c r="EG14" i="72"/>
  <c r="CX13" i="72"/>
  <c r="CU11" i="72"/>
  <c r="EA64" i="72"/>
  <c r="EC13" i="72"/>
  <c r="BQ24" i="72"/>
  <c r="BR19" i="72"/>
  <c r="BN12" i="72"/>
  <c r="BM76" i="72"/>
  <c r="BM25" i="72" s="1"/>
  <c r="FO7" i="72"/>
  <c r="CS61" i="72"/>
  <c r="BL64" i="72"/>
  <c r="BO22" i="72"/>
  <c r="ED66" i="72"/>
  <c r="EX12" i="72"/>
  <c r="DL11" i="72"/>
  <c r="BR24" i="72"/>
  <c r="EF7" i="72"/>
  <c r="CU14" i="72"/>
  <c r="EF8" i="72"/>
  <c r="DL7" i="72"/>
  <c r="ER58" i="72"/>
  <c r="EF13" i="72"/>
  <c r="FK8" i="72"/>
  <c r="BN19" i="72"/>
  <c r="CH11" i="72"/>
  <c r="CS65" i="72"/>
  <c r="DM62" i="72"/>
  <c r="BN14" i="72"/>
  <c r="CB62" i="72"/>
  <c r="CS64" i="72"/>
  <c r="BR23" i="72"/>
  <c r="ET8" i="72"/>
  <c r="EF9" i="72"/>
  <c r="EX7" i="72"/>
  <c r="FN8" i="72"/>
  <c r="EW13" i="72"/>
  <c r="BQ76" i="72"/>
  <c r="BQ25" i="72" s="1"/>
  <c r="CU12" i="72"/>
  <c r="BQ7" i="72"/>
  <c r="EG7" i="72"/>
  <c r="CB60" i="72"/>
  <c r="DL9" i="72"/>
  <c r="CH7" i="72"/>
  <c r="DL12" i="72"/>
  <c r="FI65" i="72"/>
  <c r="EA65" i="72"/>
  <c r="FL60" i="72"/>
  <c r="CX10" i="72"/>
  <c r="CX11" i="72"/>
  <c r="DP7" i="72"/>
  <c r="DM64" i="72"/>
  <c r="DM58" i="72"/>
  <c r="BQ10" i="72"/>
  <c r="CG13" i="72"/>
  <c r="ET7" i="72"/>
  <c r="CH14" i="72"/>
  <c r="DO7" i="72"/>
  <c r="EW11" i="72"/>
  <c r="DP12" i="72"/>
  <c r="FN13" i="72"/>
  <c r="BQ19" i="72"/>
  <c r="CX9" i="72"/>
  <c r="CD8" i="72"/>
  <c r="ER64" i="72"/>
  <c r="BQ6" i="72"/>
  <c r="BP24" i="72"/>
  <c r="ET12" i="72"/>
  <c r="CE66" i="72"/>
  <c r="CE58" i="72"/>
  <c r="DJ40" i="72"/>
  <c r="BL40" i="72"/>
  <c r="CE33" i="72"/>
  <c r="DM66" i="72"/>
  <c r="EW14" i="72"/>
  <c r="CY6" i="72"/>
  <c r="BN23" i="72"/>
  <c r="DP9" i="72"/>
  <c r="FN14" i="72"/>
  <c r="BR21" i="72"/>
  <c r="BO23" i="72"/>
  <c r="BL70" i="72"/>
  <c r="BO62" i="72"/>
  <c r="CG10" i="72"/>
  <c r="BL61" i="72"/>
  <c r="CB58" i="72"/>
  <c r="BQ14" i="72"/>
  <c r="ED65" i="72"/>
  <c r="CV64" i="72"/>
  <c r="FL61" i="72"/>
  <c r="CS60" i="72"/>
  <c r="CE60" i="72"/>
  <c r="DM65" i="72"/>
  <c r="CE61" i="72"/>
  <c r="CS59" i="72"/>
  <c r="CY14" i="72"/>
  <c r="ED64" i="72"/>
  <c r="BO64" i="72"/>
  <c r="DJ63" i="72"/>
  <c r="BQ8" i="72"/>
  <c r="BL59" i="72"/>
  <c r="BO59" i="72"/>
  <c r="DL8" i="72"/>
  <c r="BO19" i="72"/>
  <c r="CD6" i="72"/>
  <c r="CE37" i="72"/>
  <c r="BL74" i="72"/>
  <c r="BL65" i="72"/>
  <c r="EF10" i="72"/>
  <c r="BO61" i="72"/>
  <c r="CV60" i="72"/>
  <c r="DK14" i="72"/>
  <c r="DJ62" i="72"/>
  <c r="DO13" i="72"/>
  <c r="DO9" i="72"/>
  <c r="FN10" i="72"/>
  <c r="CD7" i="72"/>
  <c r="EC12" i="72"/>
  <c r="EC8" i="72"/>
  <c r="CU8" i="72"/>
  <c r="BN8" i="72"/>
  <c r="FL66" i="72"/>
  <c r="CV66" i="72"/>
  <c r="ER65" i="72"/>
  <c r="CY11" i="72"/>
  <c r="EC7" i="72"/>
  <c r="EW8" i="72"/>
  <c r="CB63" i="72"/>
  <c r="BL60" i="72"/>
  <c r="DM60" i="72"/>
  <c r="FL64" i="72"/>
  <c r="CE62" i="72"/>
  <c r="EU64" i="72"/>
  <c r="DJ65" i="72"/>
  <c r="BL63" i="72"/>
  <c r="BO63" i="72"/>
  <c r="EU61" i="72"/>
  <c r="CB61" i="72"/>
  <c r="FI59" i="72"/>
  <c r="DP13" i="72"/>
  <c r="BO40" i="72"/>
  <c r="CV59" i="72"/>
  <c r="CV128" i="72"/>
  <c r="CE76" i="72"/>
  <c r="CE25" i="72" s="1"/>
  <c r="DO122" i="72"/>
  <c r="CX70" i="72"/>
  <c r="ED58" i="72"/>
  <c r="EE6" i="72"/>
  <c r="CB37" i="72"/>
  <c r="CC11" i="72"/>
  <c r="BL75" i="72"/>
  <c r="DO127" i="72"/>
  <c r="CX75" i="72"/>
  <c r="BL71" i="72"/>
  <c r="DO123" i="72"/>
  <c r="CX71" i="72"/>
  <c r="BO65" i="72"/>
  <c r="BL62" i="72"/>
  <c r="CV61" i="72"/>
  <c r="EA58" i="72"/>
  <c r="EA38" i="72"/>
  <c r="EB12" i="72"/>
  <c r="BL72" i="72"/>
  <c r="DO124" i="72"/>
  <c r="CX72" i="72"/>
  <c r="DQ122" i="72"/>
  <c r="CZ70" i="72"/>
  <c r="FO91" i="72"/>
  <c r="FO39" i="72" s="1"/>
  <c r="FO13" i="72" s="1"/>
  <c r="EX39" i="72"/>
  <c r="EX13" i="72" s="1"/>
  <c r="DL88" i="72"/>
  <c r="CU36" i="72"/>
  <c r="DN128" i="72"/>
  <c r="CW76" i="72"/>
  <c r="BL39" i="72"/>
  <c r="BM13" i="72"/>
  <c r="DJ34" i="72"/>
  <c r="DK8" i="72"/>
  <c r="EV7" i="72"/>
  <c r="EA33" i="72"/>
  <c r="EB7" i="72"/>
  <c r="CV127" i="72"/>
  <c r="CE75" i="72"/>
  <c r="CW124" i="72"/>
  <c r="CF72" i="72"/>
  <c r="CW122" i="72"/>
  <c r="CF70" i="72"/>
  <c r="DP100" i="72"/>
  <c r="CY48" i="72"/>
  <c r="DN99" i="72"/>
  <c r="CW47" i="72"/>
  <c r="DL96" i="72"/>
  <c r="CU44" i="72"/>
  <c r="CV40" i="72"/>
  <c r="CW14" i="72"/>
  <c r="EC11" i="72"/>
  <c r="CB36" i="72"/>
  <c r="CC10" i="72"/>
  <c r="FN87" i="72"/>
  <c r="FN35" i="72" s="1"/>
  <c r="EW35" i="72"/>
  <c r="EW9" i="72" s="1"/>
  <c r="ER59" i="72"/>
  <c r="EU59" i="72"/>
  <c r="BO24" i="72"/>
  <c r="CT100" i="72"/>
  <c r="CC48" i="72"/>
  <c r="BL46" i="72"/>
  <c r="BM21" i="72"/>
  <c r="CZ97" i="72"/>
  <c r="CI45" i="72"/>
  <c r="CX96" i="72"/>
  <c r="CG44" i="72"/>
  <c r="CG19" i="72" s="1"/>
  <c r="CG14" i="72"/>
  <c r="CU13" i="72"/>
  <c r="CV38" i="72"/>
  <c r="CW12" i="72"/>
  <c r="CY12" i="72"/>
  <c r="EA37" i="72"/>
  <c r="EB11" i="72"/>
  <c r="BQ11" i="72"/>
  <c r="FO9" i="72"/>
  <c r="CY9" i="72"/>
  <c r="CS34" i="72"/>
  <c r="CT8" i="72"/>
  <c r="BL34" i="72"/>
  <c r="BM8" i="72"/>
  <c r="CY125" i="72"/>
  <c r="CH73" i="72"/>
  <c r="DJ61" i="72"/>
  <c r="ED39" i="72"/>
  <c r="EE13" i="72"/>
  <c r="CB38" i="72"/>
  <c r="CC12" i="72"/>
  <c r="DP11" i="72"/>
  <c r="DK10" i="72"/>
  <c r="BL73" i="72"/>
  <c r="CU102" i="72"/>
  <c r="CD50" i="72"/>
  <c r="CU101" i="72"/>
  <c r="CD49" i="72"/>
  <c r="CY99" i="72"/>
  <c r="CH47" i="72"/>
  <c r="CW98" i="72"/>
  <c r="CF46" i="72"/>
  <c r="CU97" i="72"/>
  <c r="CD45" i="72"/>
  <c r="CB40" i="72"/>
  <c r="FO11" i="72"/>
  <c r="CV37" i="72"/>
  <c r="CW11" i="72"/>
  <c r="DM35" i="72"/>
  <c r="FN6" i="72"/>
  <c r="BM10" i="72"/>
  <c r="FM86" i="72"/>
  <c r="FM34" i="72" s="1"/>
  <c r="EV34" i="72"/>
  <c r="FI66" i="72"/>
  <c r="FJ14" i="72"/>
  <c r="FI14" i="72" s="1"/>
  <c r="FS14" i="72" s="1"/>
  <c r="CS66" i="72"/>
  <c r="EU65" i="72"/>
  <c r="CB65" i="72"/>
  <c r="CS63" i="72"/>
  <c r="CV63" i="72"/>
  <c r="BM24" i="72"/>
  <c r="BL49" i="72"/>
  <c r="BL47" i="72"/>
  <c r="BM22" i="72"/>
  <c r="BL45" i="72"/>
  <c r="BM20" i="72"/>
  <c r="DO14" i="72"/>
  <c r="CE39" i="72"/>
  <c r="CF13" i="72"/>
  <c r="EW12" i="72"/>
  <c r="CS33" i="72"/>
  <c r="CT7" i="72"/>
  <c r="BR13" i="72"/>
  <c r="EV9" i="72"/>
  <c r="CB35" i="72"/>
  <c r="CC9" i="72"/>
  <c r="ED60" i="72"/>
  <c r="BO60" i="72"/>
  <c r="BO21" i="72"/>
  <c r="EV6" i="72"/>
  <c r="DN13" i="72"/>
  <c r="FM9" i="72"/>
  <c r="CG6" i="72"/>
  <c r="DO126" i="72"/>
  <c r="CX74" i="72"/>
  <c r="DM124" i="72"/>
  <c r="CV72" i="72"/>
  <c r="CB33" i="72"/>
  <c r="CC7" i="72"/>
  <c r="CY128" i="72"/>
  <c r="CH76" i="72"/>
  <c r="DQ125" i="72"/>
  <c r="CZ73" i="72"/>
  <c r="BL66" i="72"/>
  <c r="BM14" i="72"/>
  <c r="CV65" i="72"/>
  <c r="CW13" i="72"/>
  <c r="ED61" i="72"/>
  <c r="DJ38" i="72"/>
  <c r="DK12" i="72"/>
  <c r="ES112" i="72"/>
  <c r="EB60" i="72"/>
  <c r="EA60" i="72" s="1"/>
  <c r="DM126" i="72"/>
  <c r="CV74" i="72"/>
  <c r="CE64" i="72"/>
  <c r="EU60" i="72"/>
  <c r="EC14" i="72"/>
  <c r="BN10" i="72"/>
  <c r="ED40" i="72"/>
  <c r="EE14" i="72"/>
  <c r="FO12" i="72"/>
  <c r="ES86" i="72"/>
  <c r="EB34" i="72"/>
  <c r="FM7" i="72"/>
  <c r="FJ85" i="72"/>
  <c r="FJ33" i="72" s="1"/>
  <c r="ES33" i="72"/>
  <c r="ED63" i="72"/>
  <c r="ER61" i="72"/>
  <c r="CX102" i="72"/>
  <c r="CG50" i="72"/>
  <c r="DN101" i="72"/>
  <c r="CW49" i="72"/>
  <c r="BN21" i="72"/>
  <c r="DL98" i="72"/>
  <c r="CU46" i="72"/>
  <c r="CS40" i="72"/>
  <c r="CT14" i="72"/>
  <c r="DL13" i="72"/>
  <c r="DK9" i="72"/>
  <c r="DJ35" i="72"/>
  <c r="ED33" i="72"/>
  <c r="EA35" i="72"/>
  <c r="EB9" i="72"/>
  <c r="EC84" i="72"/>
  <c r="DL32" i="72"/>
  <c r="DL6" i="72" s="1"/>
  <c r="CU126" i="72"/>
  <c r="CD74" i="72"/>
  <c r="CD23" i="72" s="1"/>
  <c r="CV123" i="72"/>
  <c r="CE71" i="72"/>
  <c r="FL62" i="72"/>
  <c r="FM10" i="72"/>
  <c r="CV62" i="72"/>
  <c r="CB59" i="72"/>
  <c r="CE59" i="72"/>
  <c r="CF7" i="72"/>
  <c r="BS24" i="72"/>
  <c r="BP22" i="72"/>
  <c r="CV99" i="72"/>
  <c r="CE47" i="72"/>
  <c r="CE22" i="72" s="1"/>
  <c r="CT98" i="72"/>
  <c r="CC46" i="72"/>
  <c r="BO20" i="72"/>
  <c r="CT96" i="72"/>
  <c r="CC44" i="72"/>
  <c r="CY13" i="72"/>
  <c r="ED38" i="72"/>
  <c r="EE12" i="72"/>
  <c r="CS38" i="72"/>
  <c r="CT12" i="72"/>
  <c r="BO38" i="72"/>
  <c r="BP12" i="72"/>
  <c r="BR12" i="72"/>
  <c r="EF11" i="72"/>
  <c r="EW10" i="72"/>
  <c r="CS35" i="72"/>
  <c r="CT9" i="72"/>
  <c r="CX8" i="72"/>
  <c r="DN9" i="72"/>
  <c r="DM61" i="72"/>
  <c r="CZ102" i="72"/>
  <c r="CI50" i="72"/>
  <c r="BO39" i="72"/>
  <c r="BP13" i="72"/>
  <c r="CG12" i="72"/>
  <c r="DM37" i="72"/>
  <c r="DN11" i="72"/>
  <c r="EC9" i="72"/>
  <c r="BN9" i="72"/>
  <c r="BN6" i="72"/>
  <c r="CW10" i="72"/>
  <c r="CV35" i="72"/>
  <c r="CW126" i="72"/>
  <c r="CF74" i="72"/>
  <c r="CT125" i="72"/>
  <c r="CC73" i="72"/>
  <c r="CY122" i="72"/>
  <c r="CH70" i="72"/>
  <c r="CH19" i="72" s="1"/>
  <c r="BR25" i="72"/>
  <c r="BP23" i="72"/>
  <c r="BN22" i="72"/>
  <c r="BR20" i="72"/>
  <c r="BP19" i="72"/>
  <c r="DM38" i="72"/>
  <c r="DN12" i="72"/>
  <c r="FL37" i="72"/>
  <c r="FM11" i="72"/>
  <c r="CS37" i="72"/>
  <c r="CT11" i="72"/>
  <c r="CE34" i="72"/>
  <c r="CF8" i="72"/>
  <c r="CH8" i="72"/>
  <c r="DM33" i="72"/>
  <c r="DN7" i="72"/>
  <c r="EF6" i="72"/>
  <c r="CE65" i="72"/>
  <c r="EA59" i="72"/>
  <c r="ED59" i="72"/>
  <c r="EE7" i="72"/>
  <c r="FL58" i="72"/>
  <c r="FM6" i="72"/>
  <c r="CV58" i="72"/>
  <c r="CW6" i="72"/>
  <c r="CT101" i="72"/>
  <c r="CC49" i="72"/>
  <c r="CT99" i="72"/>
  <c r="CC47" i="72"/>
  <c r="CT97" i="72"/>
  <c r="CC45" i="72"/>
  <c r="DL14" i="72"/>
  <c r="CV39" i="72"/>
  <c r="CD13" i="72"/>
  <c r="CX7" i="72"/>
  <c r="DO10" i="72"/>
  <c r="ET9" i="72"/>
  <c r="CG9" i="72"/>
  <c r="CY124" i="72"/>
  <c r="CH72" i="72"/>
  <c r="CH21" i="72" s="1"/>
  <c r="EU63" i="72"/>
  <c r="EV11" i="72"/>
  <c r="CV98" i="72"/>
  <c r="CE46" i="72"/>
  <c r="CE21" i="72" s="1"/>
  <c r="CW9" i="72"/>
  <c r="CV100" i="72"/>
  <c r="CE48" i="72"/>
  <c r="CE23" i="72" s="1"/>
  <c r="ED35" i="72"/>
  <c r="ES10" i="72"/>
  <c r="DN6" i="72"/>
  <c r="DJ59" i="72"/>
  <c r="DM59" i="72"/>
  <c r="BP9" i="72"/>
  <c r="CZ128" i="72"/>
  <c r="CI76" i="72"/>
  <c r="DK122" i="72"/>
  <c r="CT70" i="72"/>
  <c r="CB66" i="72"/>
  <c r="CC14" i="72"/>
  <c r="EU62" i="72"/>
  <c r="EV10" i="72"/>
  <c r="CU127" i="72"/>
  <c r="CD75" i="72"/>
  <c r="DK127" i="72"/>
  <c r="CT75" i="72"/>
  <c r="CU123" i="72"/>
  <c r="CD71" i="72"/>
  <c r="DK123" i="72"/>
  <c r="CT71" i="72"/>
  <c r="EA62" i="72"/>
  <c r="EB10" i="72"/>
  <c r="BL58" i="72"/>
  <c r="CU124" i="72"/>
  <c r="CD72" i="72"/>
  <c r="DK124" i="72"/>
  <c r="CT72" i="72"/>
  <c r="DM122" i="72"/>
  <c r="CV70" i="72"/>
  <c r="DJ58" i="72"/>
  <c r="CT91" i="72"/>
  <c r="CC39" i="72"/>
  <c r="EG88" i="72"/>
  <c r="DP36" i="72"/>
  <c r="CT128" i="72"/>
  <c r="CC76" i="72"/>
  <c r="FM92" i="72"/>
  <c r="FM40" i="72" s="1"/>
  <c r="EV40" i="72"/>
  <c r="ER38" i="72"/>
  <c r="ES12" i="72"/>
  <c r="CY8" i="72"/>
  <c r="CZ127" i="72"/>
  <c r="CI75" i="72"/>
  <c r="CU125" i="72"/>
  <c r="CD73" i="72"/>
  <c r="CW123" i="72"/>
  <c r="CF71" i="72"/>
  <c r="CF20" i="72" s="1"/>
  <c r="EA63" i="72"/>
  <c r="FL59" i="72"/>
  <c r="DL100" i="72"/>
  <c r="CU48" i="72"/>
  <c r="DP96" i="72"/>
  <c r="CY44" i="72"/>
  <c r="FJ87" i="72"/>
  <c r="FJ35" i="72" s="1"/>
  <c r="ES35" i="72"/>
  <c r="DM63" i="72"/>
  <c r="FI62" i="72"/>
  <c r="FJ10" i="72"/>
  <c r="CS62" i="72"/>
  <c r="CT10" i="72"/>
  <c r="CZ101" i="72"/>
  <c r="CI49" i="72"/>
  <c r="CX100" i="72"/>
  <c r="CG48" i="72"/>
  <c r="CG23" i="72" s="1"/>
  <c r="BS22" i="72"/>
  <c r="BQ21" i="72"/>
  <c r="BP20" i="72"/>
  <c r="CV97" i="72"/>
  <c r="CE45" i="72"/>
  <c r="BL44" i="72"/>
  <c r="BM19" i="72"/>
  <c r="FL38" i="72"/>
  <c r="FM12" i="72"/>
  <c r="EF12" i="72"/>
  <c r="CX12" i="72"/>
  <c r="BL38" i="72"/>
  <c r="BM12" i="72"/>
  <c r="BR11" i="72"/>
  <c r="BO37" i="72"/>
  <c r="BP11" i="72"/>
  <c r="CE36" i="72"/>
  <c r="CF10" i="72"/>
  <c r="CW127" i="72"/>
  <c r="CF75" i="72"/>
  <c r="CF24" i="72" s="1"/>
  <c r="DM39" i="72"/>
  <c r="DJ37" i="72"/>
  <c r="DK11" i="72"/>
  <c r="EG9" i="72"/>
  <c r="BR9" i="72"/>
  <c r="BO33" i="72"/>
  <c r="BP7" i="72"/>
  <c r="CY102" i="72"/>
  <c r="CH50" i="72"/>
  <c r="CY101" i="72"/>
  <c r="CH49" i="72"/>
  <c r="CW100" i="72"/>
  <c r="CF48" i="72"/>
  <c r="CU99" i="72"/>
  <c r="CD47" i="72"/>
  <c r="CY97" i="72"/>
  <c r="CH45" i="72"/>
  <c r="CW96" i="72"/>
  <c r="CF44" i="72"/>
  <c r="DO12" i="72"/>
  <c r="FI37" i="72"/>
  <c r="FJ11" i="72"/>
  <c r="CB34" i="72"/>
  <c r="CC8" i="72"/>
  <c r="CU7" i="72"/>
  <c r="DJ33" i="72"/>
  <c r="DK7" i="72"/>
  <c r="CV32" i="72"/>
  <c r="CX6" i="72"/>
  <c r="BM6" i="72"/>
  <c r="FI58" i="72"/>
  <c r="FJ6" i="72"/>
  <c r="CS58" i="72"/>
  <c r="BS23" i="72"/>
  <c r="BS21" i="72"/>
  <c r="BS19" i="72"/>
  <c r="EV13" i="72"/>
  <c r="CH13" i="72"/>
  <c r="BL36" i="72"/>
  <c r="FK7" i="72"/>
  <c r="CV36" i="72"/>
  <c r="EX9" i="72"/>
  <c r="CD9" i="72"/>
  <c r="CE63" i="72"/>
  <c r="CF11" i="72"/>
  <c r="CV96" i="72"/>
  <c r="CE44" i="72"/>
  <c r="CE19" i="72" s="1"/>
  <c r="BQ22" i="72"/>
  <c r="BO35" i="72"/>
  <c r="DK126" i="72"/>
  <c r="CT74" i="72"/>
  <c r="DQ124" i="72"/>
  <c r="CZ72" i="72"/>
  <c r="EU66" i="72"/>
  <c r="BO66" i="72"/>
  <c r="BP14" i="72"/>
  <c r="ED62" i="72"/>
  <c r="EE10" i="72"/>
  <c r="EU58" i="72"/>
  <c r="ER37" i="72"/>
  <c r="ES11" i="72"/>
  <c r="CX128" i="72"/>
  <c r="CG76" i="72"/>
  <c r="CU128" i="72"/>
  <c r="CD76" i="72"/>
  <c r="DM125" i="72"/>
  <c r="CV73" i="72"/>
  <c r="EA66" i="72"/>
  <c r="EB14" i="72"/>
  <c r="FM13" i="72"/>
  <c r="FL65" i="72"/>
  <c r="FK115" i="72"/>
  <c r="FK63" i="72" s="1"/>
  <c r="FI63" i="72" s="1"/>
  <c r="ET63" i="72"/>
  <c r="ET11" i="72" s="1"/>
  <c r="DQ126" i="72"/>
  <c r="CZ74" i="72"/>
  <c r="CW125" i="72"/>
  <c r="CF73" i="72"/>
  <c r="CF22" i="72" s="1"/>
  <c r="DJ66" i="72"/>
  <c r="EG13" i="72"/>
  <c r="FI38" i="72"/>
  <c r="FJ12" i="72"/>
  <c r="EG86" i="72"/>
  <c r="DP34" i="72"/>
  <c r="DP8" i="72" s="1"/>
  <c r="FN85" i="72"/>
  <c r="FN33" i="72" s="1"/>
  <c r="FN7" i="72" s="1"/>
  <c r="EW33" i="72"/>
  <c r="EW7" i="72" s="1"/>
  <c r="EG84" i="72"/>
  <c r="DP32" i="72"/>
  <c r="DP6" i="72" s="1"/>
  <c r="CT102" i="72"/>
  <c r="CC50" i="72"/>
  <c r="DP98" i="72"/>
  <c r="CY46" i="72"/>
  <c r="DN97" i="72"/>
  <c r="CW45" i="72"/>
  <c r="CY126" i="72"/>
  <c r="CH74" i="72"/>
  <c r="CH23" i="72" s="1"/>
  <c r="CZ123" i="72"/>
  <c r="CI71" i="72"/>
  <c r="CW102" i="72"/>
  <c r="CF50" i="72"/>
  <c r="CV101" i="72"/>
  <c r="CE49" i="72"/>
  <c r="BL48" i="72"/>
  <c r="BM23" i="72"/>
  <c r="CZ99" i="72"/>
  <c r="CI47" i="72"/>
  <c r="CI22" i="72" s="1"/>
  <c r="CX98" i="72"/>
  <c r="CG46" i="72"/>
  <c r="CG21" i="72" s="1"/>
  <c r="BS20" i="72"/>
  <c r="ER40" i="72"/>
  <c r="ES14" i="72"/>
  <c r="CE40" i="72"/>
  <c r="CF14" i="72"/>
  <c r="FN12" i="72"/>
  <c r="BQ12" i="72"/>
  <c r="ED37" i="72"/>
  <c r="EE11" i="72"/>
  <c r="BL37" i="72"/>
  <c r="BM11" i="72"/>
  <c r="FK9" i="72"/>
  <c r="CU9" i="72"/>
  <c r="CV34" i="72"/>
  <c r="CW8" i="72"/>
  <c r="BO34" i="72"/>
  <c r="BP8" i="72"/>
  <c r="DM102" i="72"/>
  <c r="CV50" i="72"/>
  <c r="CF12" i="72"/>
  <c r="CE38" i="72"/>
  <c r="CH12" i="72"/>
  <c r="DO11" i="72"/>
  <c r="BL35" i="72"/>
  <c r="BM9" i="72"/>
  <c r="CY7" i="72"/>
  <c r="BL33" i="72"/>
  <c r="BO32" i="72"/>
  <c r="BP6" i="72"/>
  <c r="BO36" i="72"/>
  <c r="CX125" i="72"/>
  <c r="CG73" i="72"/>
  <c r="CY123" i="72"/>
  <c r="CH71" i="72"/>
  <c r="CU122" i="72"/>
  <c r="CD70" i="72"/>
  <c r="CD19" i="72" s="1"/>
  <c r="BN24" i="72"/>
  <c r="BR22" i="72"/>
  <c r="BP21" i="72"/>
  <c r="BN20" i="72"/>
  <c r="EA40" i="72"/>
  <c r="CG8" i="72"/>
  <c r="DN10" i="72"/>
  <c r="EE8" i="72"/>
  <c r="FL63" i="72"/>
  <c r="CZ100" i="72"/>
  <c r="CI48" i="72"/>
  <c r="CI23" i="72" s="1"/>
  <c r="CI46" i="72"/>
  <c r="CI21" i="72" s="1"/>
  <c r="CZ98" i="72"/>
  <c r="CZ96" i="72"/>
  <c r="CI44" i="72"/>
  <c r="CI19" i="72" s="1"/>
  <c r="DM40" i="72"/>
  <c r="DN14" i="72"/>
  <c r="ET13" i="72"/>
  <c r="EU38" i="72"/>
  <c r="EV12" i="72"/>
  <c r="DN8" i="72"/>
  <c r="CV33" i="72"/>
  <c r="CW7" i="72"/>
  <c r="BN13" i="72"/>
  <c r="CE35" i="72"/>
  <c r="CF9" i="72"/>
  <c r="CH9" i="72"/>
  <c r="CY127" i="72"/>
  <c r="CH75" i="72"/>
  <c r="CX97" i="72"/>
  <c r="CG45" i="72"/>
  <c r="CG20" i="72" s="1"/>
  <c r="BP10" i="72"/>
  <c r="EW6" i="72"/>
  <c r="DO6" i="72"/>
  <c r="CX101" i="72"/>
  <c r="CG49" i="72"/>
  <c r="CG24" i="72" s="1"/>
  <c r="CX99" i="72"/>
  <c r="CG47" i="72"/>
  <c r="CF6" i="72"/>
  <c r="CE32" i="72"/>
  <c r="ER14" i="72" l="1"/>
  <c r="FB14" i="72" s="1"/>
  <c r="CT6" i="72"/>
  <c r="CS6" i="72" s="1"/>
  <c r="DC6" i="72" s="1"/>
  <c r="CF25" i="72"/>
  <c r="BL6" i="72"/>
  <c r="BV6" i="72" s="1"/>
  <c r="CC6" i="72"/>
  <c r="CB6" i="72" s="1"/>
  <c r="CL6" i="72" s="1"/>
  <c r="CB12" i="72"/>
  <c r="CL12" i="72" s="1"/>
  <c r="EU39" i="72"/>
  <c r="FI12" i="72"/>
  <c r="FS12" i="72" s="1"/>
  <c r="BL50" i="72"/>
  <c r="ED14" i="72"/>
  <c r="EL14" i="72" s="1"/>
  <c r="CB14" i="72"/>
  <c r="CL14" i="72" s="1"/>
  <c r="BL8" i="72"/>
  <c r="BV8" i="72" s="1"/>
  <c r="CB10" i="72"/>
  <c r="CL10" i="72" s="1"/>
  <c r="CE11" i="72"/>
  <c r="CM11" i="72" s="1"/>
  <c r="BL11" i="72"/>
  <c r="BV11" i="72" s="1"/>
  <c r="CS11" i="72"/>
  <c r="DC11" i="72" s="1"/>
  <c r="BL7" i="72"/>
  <c r="BV7" i="72" s="1"/>
  <c r="EU37" i="72"/>
  <c r="CB11" i="72"/>
  <c r="CL11" i="72" s="1"/>
  <c r="BO10" i="72"/>
  <c r="BW10" i="72" s="1"/>
  <c r="BL12" i="72"/>
  <c r="BV12" i="72" s="1"/>
  <c r="BO7" i="72"/>
  <c r="BW7" i="72" s="1"/>
  <c r="ED9" i="72"/>
  <c r="EL9" i="72" s="1"/>
  <c r="DJ11" i="72"/>
  <c r="DT11" i="72" s="1"/>
  <c r="CS14" i="72"/>
  <c r="DC14" i="72" s="1"/>
  <c r="DM7" i="72"/>
  <c r="DU7" i="72" s="1"/>
  <c r="EU11" i="72"/>
  <c r="FC11" i="72" s="1"/>
  <c r="DJ9" i="72"/>
  <c r="DT9" i="72" s="1"/>
  <c r="DM13" i="72"/>
  <c r="DU13" i="72" s="1"/>
  <c r="CE20" i="72"/>
  <c r="ED11" i="72"/>
  <c r="EL11" i="72" s="1"/>
  <c r="BL76" i="72"/>
  <c r="CB7" i="72"/>
  <c r="CL7" i="72" s="1"/>
  <c r="CV11" i="72"/>
  <c r="DD11" i="72" s="1"/>
  <c r="DM14" i="72"/>
  <c r="DU14" i="72" s="1"/>
  <c r="DJ7" i="72"/>
  <c r="DT7" i="72" s="1"/>
  <c r="CI24" i="72"/>
  <c r="BL14" i="72"/>
  <c r="BV14" i="72" s="1"/>
  <c r="CS12" i="72"/>
  <c r="DC12" i="72" s="1"/>
  <c r="CE24" i="72"/>
  <c r="ED7" i="72"/>
  <c r="EL7" i="72" s="1"/>
  <c r="EU13" i="72"/>
  <c r="FC13" i="72" s="1"/>
  <c r="BO13" i="72"/>
  <c r="BW13" i="72" s="1"/>
  <c r="CV8" i="72"/>
  <c r="DD8" i="72" s="1"/>
  <c r="CE10" i="72"/>
  <c r="CM10" i="72" s="1"/>
  <c r="BO18" i="72"/>
  <c r="BA18" i="72" s="1"/>
  <c r="AL21" i="72" s="1"/>
  <c r="AN190" i="72" s="1"/>
  <c r="AC204" i="72" s="1"/>
  <c r="CB70" i="72"/>
  <c r="CF23" i="72"/>
  <c r="DJ12" i="72"/>
  <c r="DT12" i="72" s="1"/>
  <c r="BO8" i="72"/>
  <c r="BW8" i="72" s="1"/>
  <c r="EA11" i="72"/>
  <c r="EK11" i="72" s="1"/>
  <c r="DM8" i="72"/>
  <c r="DU8" i="72" s="1"/>
  <c r="CF19" i="72"/>
  <c r="CE7" i="72"/>
  <c r="CM7" i="72" s="1"/>
  <c r="CF21" i="72"/>
  <c r="FL13" i="72"/>
  <c r="FT13" i="72" s="1"/>
  <c r="CH25" i="72"/>
  <c r="CS8" i="72"/>
  <c r="DC8" i="72" s="1"/>
  <c r="CG22" i="72"/>
  <c r="CV7" i="72"/>
  <c r="DD7" i="72" s="1"/>
  <c r="CD5" i="72"/>
  <c r="AZ7" i="72" s="1"/>
  <c r="AM9" i="72" s="1"/>
  <c r="AO114" i="72" s="1"/>
  <c r="AD192" i="72" s="1"/>
  <c r="CX5" i="72"/>
  <c r="BC8" i="72" s="1"/>
  <c r="AN10" i="72" s="1"/>
  <c r="BA114" i="72" s="1"/>
  <c r="AE195" i="72" s="1"/>
  <c r="BR5" i="72"/>
  <c r="BD6" i="72" s="1"/>
  <c r="AL13" i="72" s="1"/>
  <c r="AN135" i="72" s="1"/>
  <c r="AN144" i="72" s="1"/>
  <c r="AN151" i="72" s="1"/>
  <c r="AC219" i="72" s="1"/>
  <c r="BQ18" i="72"/>
  <c r="BC18" i="72" s="1"/>
  <c r="AL19" i="72" s="1"/>
  <c r="AN188" i="72" s="1"/>
  <c r="AC202" i="72" s="1"/>
  <c r="CV14" i="72"/>
  <c r="DD14" i="72" s="1"/>
  <c r="CE14" i="72"/>
  <c r="CM14" i="72" s="1"/>
  <c r="DJ14" i="72"/>
  <c r="DT14" i="72" s="1"/>
  <c r="FL11" i="72"/>
  <c r="FT11" i="72" s="1"/>
  <c r="CV10" i="72"/>
  <c r="DD10" i="72" s="1"/>
  <c r="BL9" i="72"/>
  <c r="BV9" i="72" s="1"/>
  <c r="EA14" i="72"/>
  <c r="EK14" i="72" s="1"/>
  <c r="CB8" i="72"/>
  <c r="CL8" i="72" s="1"/>
  <c r="FL39" i="72"/>
  <c r="CY5" i="72"/>
  <c r="BD8" i="72" s="1"/>
  <c r="AN13" i="72" s="1"/>
  <c r="AP135" i="72" s="1"/>
  <c r="AP144" i="72" s="1"/>
  <c r="AP151" i="72" s="1"/>
  <c r="AE219" i="72" s="1"/>
  <c r="EU35" i="72"/>
  <c r="ER12" i="72"/>
  <c r="FB12" i="72" s="1"/>
  <c r="EA7" i="72"/>
  <c r="EK7" i="72" s="1"/>
  <c r="EA12" i="72"/>
  <c r="EK12" i="72" s="1"/>
  <c r="BO14" i="72"/>
  <c r="BW14" i="72" s="1"/>
  <c r="DJ8" i="72"/>
  <c r="DT8" i="72" s="1"/>
  <c r="DM9" i="72"/>
  <c r="DU9" i="72" s="1"/>
  <c r="BN18" i="72"/>
  <c r="AZ18" i="72" s="1"/>
  <c r="AL22" i="72" s="1"/>
  <c r="AN191" i="72" s="1"/>
  <c r="AC205" i="72" s="1"/>
  <c r="BO11" i="72"/>
  <c r="BW11" i="72" s="1"/>
  <c r="CB72" i="72"/>
  <c r="DM34" i="72"/>
  <c r="CE12" i="72"/>
  <c r="CM12" i="72" s="1"/>
  <c r="ER63" i="72"/>
  <c r="EU33" i="72"/>
  <c r="CB76" i="72"/>
  <c r="BR18" i="72"/>
  <c r="BD18" i="72" s="1"/>
  <c r="AL18" i="72" s="1"/>
  <c r="AN187" i="72" s="1"/>
  <c r="AC201" i="72" s="1"/>
  <c r="CI25" i="72"/>
  <c r="BQ5" i="72"/>
  <c r="BC6" i="72" s="1"/>
  <c r="AL10" i="72" s="1"/>
  <c r="AY114" i="72" s="1"/>
  <c r="AC195" i="72" s="1"/>
  <c r="CD21" i="72"/>
  <c r="CE9" i="72"/>
  <c r="CM9" i="72" s="1"/>
  <c r="BO9" i="72"/>
  <c r="BW9" i="72" s="1"/>
  <c r="CB71" i="72"/>
  <c r="CB75" i="72"/>
  <c r="CB74" i="72"/>
  <c r="CH5" i="72"/>
  <c r="BD7" i="72" s="1"/>
  <c r="AM13" i="72" s="1"/>
  <c r="AO135" i="72" s="1"/>
  <c r="BO12" i="72"/>
  <c r="BW12" i="72" s="1"/>
  <c r="ED12" i="72"/>
  <c r="EL12" i="72" s="1"/>
  <c r="DO101" i="72"/>
  <c r="CX49" i="72"/>
  <c r="CX24" i="72" s="1"/>
  <c r="DQ98" i="72"/>
  <c r="CZ46" i="72"/>
  <c r="CZ21" i="72" s="1"/>
  <c r="DL122" i="72"/>
  <c r="CU70" i="72"/>
  <c r="CU19" i="72" s="1"/>
  <c r="DO125" i="72"/>
  <c r="CX73" i="72"/>
  <c r="EG98" i="72"/>
  <c r="DP46" i="72"/>
  <c r="DK102" i="72"/>
  <c r="CT50" i="72"/>
  <c r="DN125" i="72"/>
  <c r="CW73" i="72"/>
  <c r="CW22" i="72" s="1"/>
  <c r="DL128" i="72"/>
  <c r="CU76" i="72"/>
  <c r="EH124" i="72"/>
  <c r="DQ72" i="72"/>
  <c r="BM5" i="72"/>
  <c r="AY6" i="72" s="1"/>
  <c r="AL5" i="72" s="1"/>
  <c r="DN96" i="72"/>
  <c r="CW44" i="72"/>
  <c r="DL99" i="72"/>
  <c r="CU47" i="72"/>
  <c r="DP101" i="72"/>
  <c r="CY49" i="72"/>
  <c r="DM97" i="72"/>
  <c r="CV45" i="72"/>
  <c r="EU40" i="72"/>
  <c r="EV14" i="72"/>
  <c r="EU14" i="72" s="1"/>
  <c r="FC14" i="72" s="1"/>
  <c r="DP10" i="72"/>
  <c r="DM36" i="72"/>
  <c r="EB124" i="72"/>
  <c r="DK72" i="72"/>
  <c r="DM6" i="72"/>
  <c r="DU6" i="72" s="1"/>
  <c r="DN5" i="72"/>
  <c r="BB9" i="72" s="1"/>
  <c r="AO6" i="72" s="1"/>
  <c r="DM98" i="72"/>
  <c r="CV46" i="72"/>
  <c r="CV21" i="72" s="1"/>
  <c r="DP124" i="72"/>
  <c r="CY72" i="72"/>
  <c r="CY21" i="72" s="1"/>
  <c r="DK99" i="72"/>
  <c r="CT47" i="72"/>
  <c r="CB73" i="72"/>
  <c r="DK96" i="72"/>
  <c r="CT44" i="72"/>
  <c r="EA9" i="72"/>
  <c r="EK9" i="72" s="1"/>
  <c r="DO102" i="72"/>
  <c r="CX50" i="72"/>
  <c r="FI33" i="72"/>
  <c r="FJ7" i="72"/>
  <c r="FI7" i="72" s="1"/>
  <c r="FS7" i="72" s="1"/>
  <c r="FJ86" i="72"/>
  <c r="FJ34" i="72" s="1"/>
  <c r="ES34" i="72"/>
  <c r="FM8" i="72"/>
  <c r="DN98" i="72"/>
  <c r="CW46" i="72"/>
  <c r="DL101" i="72"/>
  <c r="CU49" i="72"/>
  <c r="CI20" i="72"/>
  <c r="CB48" i="72"/>
  <c r="CC23" i="72"/>
  <c r="EG100" i="72"/>
  <c r="DP48" i="72"/>
  <c r="DN122" i="72"/>
  <c r="CW70" i="72"/>
  <c r="DM127" i="72"/>
  <c r="CV75" i="72"/>
  <c r="EC88" i="72"/>
  <c r="DL36" i="72"/>
  <c r="EH122" i="72"/>
  <c r="DQ70" i="72"/>
  <c r="DO5" i="72"/>
  <c r="BC9" i="72" s="1"/>
  <c r="AO10" i="72" s="1"/>
  <c r="BB114" i="72" s="1"/>
  <c r="AF195" i="72" s="1"/>
  <c r="DO97" i="72"/>
  <c r="CX45" i="72"/>
  <c r="CX20" i="72" s="1"/>
  <c r="EU12" i="72"/>
  <c r="FC12" i="72" s="1"/>
  <c r="DQ99" i="72"/>
  <c r="CZ47" i="72"/>
  <c r="CZ22" i="72" s="1"/>
  <c r="DM101" i="72"/>
  <c r="CV49" i="72"/>
  <c r="DQ123" i="72"/>
  <c r="CZ71" i="72"/>
  <c r="BS18" i="72"/>
  <c r="BE18" i="72" s="1"/>
  <c r="AL17" i="72" s="1"/>
  <c r="CH20" i="72"/>
  <c r="DN127" i="72"/>
  <c r="CW75" i="72"/>
  <c r="CW24" i="72" s="1"/>
  <c r="BL19" i="72"/>
  <c r="BM18" i="72"/>
  <c r="AY18" i="72" s="1"/>
  <c r="AL23" i="72" s="1"/>
  <c r="AN192" i="72" s="1"/>
  <c r="AC206" i="72" s="1"/>
  <c r="DO100" i="72"/>
  <c r="CX48" i="72"/>
  <c r="CX23" i="72" s="1"/>
  <c r="DP44" i="72"/>
  <c r="EG96" i="72"/>
  <c r="DL48" i="72"/>
  <c r="EC100" i="72"/>
  <c r="DL125" i="72"/>
  <c r="CU73" i="72"/>
  <c r="FL40" i="72"/>
  <c r="FM14" i="72"/>
  <c r="FL14" i="72" s="1"/>
  <c r="FT14" i="72" s="1"/>
  <c r="EX88" i="72"/>
  <c r="EG36" i="72"/>
  <c r="DL123" i="72"/>
  <c r="CU71" i="72"/>
  <c r="DL127" i="72"/>
  <c r="CU75" i="72"/>
  <c r="DM100" i="72"/>
  <c r="CV48" i="72"/>
  <c r="CV23" i="72" s="1"/>
  <c r="FK11" i="72"/>
  <c r="FI11" i="72" s="1"/>
  <c r="FS11" i="72" s="1"/>
  <c r="CB45" i="72"/>
  <c r="CC20" i="72"/>
  <c r="CC24" i="72"/>
  <c r="CB49" i="72"/>
  <c r="EF5" i="72"/>
  <c r="BC10" i="72" s="1"/>
  <c r="AP10" i="72" s="1"/>
  <c r="BC114" i="72" s="1"/>
  <c r="AG195" i="72" s="1"/>
  <c r="CE8" i="72"/>
  <c r="CM8" i="72" s="1"/>
  <c r="BP18" i="72"/>
  <c r="BB18" i="72" s="1"/>
  <c r="AL20" i="72" s="1"/>
  <c r="AN189" i="72" s="1"/>
  <c r="AC203" i="72" s="1"/>
  <c r="DK125" i="72"/>
  <c r="CT73" i="72"/>
  <c r="DM11" i="72"/>
  <c r="DU11" i="72" s="1"/>
  <c r="DM99" i="72"/>
  <c r="CV47" i="72"/>
  <c r="CV22" i="72" s="1"/>
  <c r="DL126" i="72"/>
  <c r="CU74" i="72"/>
  <c r="FL7" i="72"/>
  <c r="FT7" i="72" s="1"/>
  <c r="FJ112" i="72"/>
  <c r="FJ60" i="72" s="1"/>
  <c r="FI60" i="72" s="1"/>
  <c r="ES60" i="72"/>
  <c r="ER60" i="72" s="1"/>
  <c r="CV13" i="72"/>
  <c r="DD13" i="72" s="1"/>
  <c r="EF126" i="72"/>
  <c r="DO74" i="72"/>
  <c r="DJ6" i="72"/>
  <c r="DT6" i="72" s="1"/>
  <c r="CB9" i="72"/>
  <c r="CL9" i="72" s="1"/>
  <c r="CE13" i="72"/>
  <c r="CM13" i="72" s="1"/>
  <c r="BL20" i="72"/>
  <c r="BL10" i="72"/>
  <c r="BV10" i="72" s="1"/>
  <c r="CD20" i="72"/>
  <c r="CH22" i="72"/>
  <c r="CD25" i="72"/>
  <c r="DQ97" i="72"/>
  <c r="CZ45" i="72"/>
  <c r="DK100" i="72"/>
  <c r="CT48" i="72"/>
  <c r="EF122" i="72"/>
  <c r="DO70" i="72"/>
  <c r="CE6" i="72"/>
  <c r="CM6" i="72" s="1"/>
  <c r="CF5" i="72"/>
  <c r="BB7" i="72" s="1"/>
  <c r="AM6" i="72" s="1"/>
  <c r="DO99" i="72"/>
  <c r="CX47" i="72"/>
  <c r="EW5" i="72"/>
  <c r="BC11" i="72" s="1"/>
  <c r="AQ10" i="72" s="1"/>
  <c r="BD114" i="72" s="1"/>
  <c r="AH195" i="72" s="1"/>
  <c r="DP123" i="72"/>
  <c r="CY71" i="72"/>
  <c r="BL23" i="72"/>
  <c r="EE97" i="72"/>
  <c r="DN45" i="72"/>
  <c r="EX84" i="72"/>
  <c r="EG32" i="72"/>
  <c r="EX86" i="72"/>
  <c r="EG34" i="72"/>
  <c r="EH126" i="72"/>
  <c r="DQ74" i="72"/>
  <c r="ED125" i="72"/>
  <c r="DM73" i="72"/>
  <c r="DO128" i="72"/>
  <c r="CX76" i="72"/>
  <c r="EB126" i="72"/>
  <c r="DK74" i="72"/>
  <c r="DP97" i="72"/>
  <c r="CY45" i="72"/>
  <c r="DN100" i="72"/>
  <c r="CW48" i="72"/>
  <c r="DP102" i="72"/>
  <c r="CY50" i="72"/>
  <c r="ER35" i="72"/>
  <c r="ES9" i="72"/>
  <c r="ER9" i="72" s="1"/>
  <c r="FB9" i="72" s="1"/>
  <c r="CB39" i="72"/>
  <c r="CC13" i="72"/>
  <c r="CB13" i="72" s="1"/>
  <c r="CL13" i="72" s="1"/>
  <c r="ED122" i="72"/>
  <c r="DM70" i="72"/>
  <c r="DL124" i="72"/>
  <c r="CU72" i="72"/>
  <c r="CU21" i="72" s="1"/>
  <c r="DQ128" i="72"/>
  <c r="CZ76" i="72"/>
  <c r="CV9" i="72"/>
  <c r="DD9" i="72" s="1"/>
  <c r="DK97" i="72"/>
  <c r="CT45" i="72"/>
  <c r="DK101" i="72"/>
  <c r="CT49" i="72"/>
  <c r="BN5" i="72"/>
  <c r="AZ6" i="72" s="1"/>
  <c r="AL9" i="72" s="1"/>
  <c r="CB46" i="72"/>
  <c r="CC21" i="72"/>
  <c r="EC98" i="72"/>
  <c r="DL46" i="72"/>
  <c r="EE101" i="72"/>
  <c r="DN49" i="72"/>
  <c r="FL33" i="72"/>
  <c r="DP128" i="72"/>
  <c r="CY76" i="72"/>
  <c r="CG5" i="72"/>
  <c r="BC7" i="72" s="1"/>
  <c r="AM10" i="72" s="1"/>
  <c r="AZ114" i="72" s="1"/>
  <c r="AD195" i="72" s="1"/>
  <c r="DJ32" i="72"/>
  <c r="CS7" i="72"/>
  <c r="DC7" i="72" s="1"/>
  <c r="BL24" i="72"/>
  <c r="DL97" i="72"/>
  <c r="CU45" i="72"/>
  <c r="DP99" i="72"/>
  <c r="CY47" i="72"/>
  <c r="DL102" i="72"/>
  <c r="CU50" i="72"/>
  <c r="ED13" i="72"/>
  <c r="EL13" i="72" s="1"/>
  <c r="CV12" i="72"/>
  <c r="DD12" i="72" s="1"/>
  <c r="BL21" i="72"/>
  <c r="EC96" i="72"/>
  <c r="DL44" i="72"/>
  <c r="EE99" i="72"/>
  <c r="DN47" i="72"/>
  <c r="DN124" i="72"/>
  <c r="CW72" i="72"/>
  <c r="EE128" i="72"/>
  <c r="DN76" i="72"/>
  <c r="EF124" i="72"/>
  <c r="DO72" i="72"/>
  <c r="EF127" i="72"/>
  <c r="DO75" i="72"/>
  <c r="EE5" i="72"/>
  <c r="BB10" i="72" s="1"/>
  <c r="AP6" i="72" s="1"/>
  <c r="DP127" i="72"/>
  <c r="CY75" i="72"/>
  <c r="DQ96" i="72"/>
  <c r="CZ44" i="72"/>
  <c r="CZ19" i="72" s="1"/>
  <c r="DQ100" i="72"/>
  <c r="CZ48" i="72"/>
  <c r="CZ23" i="72" s="1"/>
  <c r="BO6" i="72"/>
  <c r="BW6" i="72" s="1"/>
  <c r="BP5" i="72"/>
  <c r="BB6" i="72" s="1"/>
  <c r="AL6" i="72" s="1"/>
  <c r="ED102" i="72"/>
  <c r="DM50" i="72"/>
  <c r="DO98" i="72"/>
  <c r="CX46" i="72"/>
  <c r="CX21" i="72" s="1"/>
  <c r="DN102" i="72"/>
  <c r="CW50" i="72"/>
  <c r="CW25" i="72" s="1"/>
  <c r="DP126" i="72"/>
  <c r="CY74" i="72"/>
  <c r="CY23" i="72" s="1"/>
  <c r="CB50" i="72"/>
  <c r="CC25" i="72"/>
  <c r="ER11" i="72"/>
  <c r="FB11" i="72" s="1"/>
  <c r="DM96" i="72"/>
  <c r="CV44" i="72"/>
  <c r="CV19" i="72" s="1"/>
  <c r="CD22" i="72"/>
  <c r="CH24" i="72"/>
  <c r="FL12" i="72"/>
  <c r="FT12" i="72" s="1"/>
  <c r="DQ101" i="72"/>
  <c r="CZ49" i="72"/>
  <c r="FI35" i="72"/>
  <c r="FJ9" i="72"/>
  <c r="FI9" i="72" s="1"/>
  <c r="FS9" i="72" s="1"/>
  <c r="BL25" i="72"/>
  <c r="DN123" i="72"/>
  <c r="CW71" i="72"/>
  <c r="CW20" i="72" s="1"/>
  <c r="DQ127" i="72"/>
  <c r="CZ75" i="72"/>
  <c r="DK128" i="72"/>
  <c r="CT76" i="72"/>
  <c r="DK91" i="72"/>
  <c r="CT39" i="72"/>
  <c r="EB123" i="72"/>
  <c r="DK71" i="72"/>
  <c r="EB127" i="72"/>
  <c r="DK75" i="72"/>
  <c r="EB122" i="72"/>
  <c r="DK70" i="72"/>
  <c r="DM32" i="72"/>
  <c r="CB47" i="72"/>
  <c r="CC22" i="72"/>
  <c r="CV6" i="72"/>
  <c r="DD6" i="72" s="1"/>
  <c r="CW5" i="72"/>
  <c r="BB8" i="72" s="1"/>
  <c r="AN6" i="72" s="1"/>
  <c r="DM12" i="72"/>
  <c r="DU12" i="72" s="1"/>
  <c r="DP122" i="72"/>
  <c r="CY70" i="72"/>
  <c r="CY19" i="72" s="1"/>
  <c r="DN126" i="72"/>
  <c r="CW74" i="72"/>
  <c r="DQ102" i="72"/>
  <c r="CZ50" i="72"/>
  <c r="CS9" i="72"/>
  <c r="DC9" i="72" s="1"/>
  <c r="CB44" i="72"/>
  <c r="CC19" i="72"/>
  <c r="DK98" i="72"/>
  <c r="CT46" i="72"/>
  <c r="DM123" i="72"/>
  <c r="CV71" i="72"/>
  <c r="ET84" i="72"/>
  <c r="EC32" i="72"/>
  <c r="CG25" i="72"/>
  <c r="ER33" i="72"/>
  <c r="ES7" i="72"/>
  <c r="ER7" i="72" s="1"/>
  <c r="FB7" i="72" s="1"/>
  <c r="EA34" i="72"/>
  <c r="EB8" i="72"/>
  <c r="EA8" i="72" s="1"/>
  <c r="EK8" i="72" s="1"/>
  <c r="ED126" i="72"/>
  <c r="DM74" i="72"/>
  <c r="EH125" i="72"/>
  <c r="DQ73" i="72"/>
  <c r="ED124" i="72"/>
  <c r="DM72" i="72"/>
  <c r="EU9" i="72"/>
  <c r="FC9" i="72" s="1"/>
  <c r="BL22" i="72"/>
  <c r="EV8" i="72"/>
  <c r="CD24" i="72"/>
  <c r="DP125" i="72"/>
  <c r="CY73" i="72"/>
  <c r="DO96" i="72"/>
  <c r="CX44" i="72"/>
  <c r="CX19" i="72" s="1"/>
  <c r="FN9" i="72"/>
  <c r="FN5" i="72" s="1"/>
  <c r="BC12" i="72" s="1"/>
  <c r="AR10" i="72" s="1"/>
  <c r="BE114" i="72" s="1"/>
  <c r="FL35" i="72"/>
  <c r="EU7" i="72"/>
  <c r="FC7" i="72" s="1"/>
  <c r="BL13" i="72"/>
  <c r="BV13" i="72" s="1"/>
  <c r="CU10" i="72"/>
  <c r="CU5" i="72" s="1"/>
  <c r="AZ8" i="72" s="1"/>
  <c r="AN9" i="72" s="1"/>
  <c r="CS36" i="72"/>
  <c r="EF123" i="72"/>
  <c r="DO71" i="72"/>
  <c r="DM128" i="72"/>
  <c r="CV76" i="72"/>
  <c r="CV25" i="72" s="1"/>
  <c r="BN15" i="74" l="1"/>
  <c r="BN14" i="74"/>
  <c r="DD5" i="72"/>
  <c r="FY5" i="72" s="1"/>
  <c r="BV5" i="72"/>
  <c r="FW4" i="72" s="1"/>
  <c r="CM5" i="72"/>
  <c r="FX5" i="72" s="1"/>
  <c r="CL5" i="72"/>
  <c r="FX4" i="72" s="1"/>
  <c r="FX6" i="72" s="1"/>
  <c r="BW5" i="72"/>
  <c r="FW5" i="72" s="1"/>
  <c r="AI195" i="72"/>
  <c r="AJ195" i="72" s="1"/>
  <c r="BG114" i="72"/>
  <c r="CX22" i="72"/>
  <c r="CE18" i="72"/>
  <c r="BA19" i="72" s="1"/>
  <c r="AM21" i="72" s="1"/>
  <c r="AO190" i="72" s="1"/>
  <c r="AD204" i="72" s="1"/>
  <c r="CG18" i="72"/>
  <c r="BC19" i="72" s="1"/>
  <c r="AM19" i="72" s="1"/>
  <c r="AO188" i="72" s="1"/>
  <c r="AD202" i="72" s="1"/>
  <c r="AC197" i="72"/>
  <c r="CB23" i="72"/>
  <c r="CF18" i="72"/>
  <c r="BB19" i="72" s="1"/>
  <c r="AM20" i="72" s="1"/>
  <c r="AO189" i="72" s="1"/>
  <c r="AD203" i="72" s="1"/>
  <c r="CB21" i="72"/>
  <c r="FM5" i="72"/>
  <c r="BB12" i="72" s="1"/>
  <c r="AR6" i="72" s="1"/>
  <c r="AA6" i="72" s="1"/>
  <c r="AI199" i="72" s="1"/>
  <c r="AE197" i="72"/>
  <c r="CB5" i="72"/>
  <c r="AX7" i="72" s="1"/>
  <c r="CV24" i="72"/>
  <c r="CI18" i="72"/>
  <c r="BE19" i="72" s="1"/>
  <c r="AM17" i="72" s="1"/>
  <c r="AO186" i="72" s="1"/>
  <c r="AD200" i="72" s="1"/>
  <c r="AD197" i="72"/>
  <c r="AO144" i="72"/>
  <c r="DP5" i="72"/>
  <c r="BD9" i="72" s="1"/>
  <c r="AO13" i="72" s="1"/>
  <c r="AQ135" i="72" s="1"/>
  <c r="DM10" i="72"/>
  <c r="CB22" i="72"/>
  <c r="BO5" i="72"/>
  <c r="BA6" i="72" s="1"/>
  <c r="CY20" i="72"/>
  <c r="CZ20" i="72"/>
  <c r="CW21" i="72"/>
  <c r="CS74" i="72"/>
  <c r="CS71" i="72"/>
  <c r="CS10" i="72"/>
  <c r="DC10" i="72" s="1"/>
  <c r="CD18" i="72"/>
  <c r="AZ19" i="72" s="1"/>
  <c r="AM22" i="72" s="1"/>
  <c r="AO191" i="72" s="1"/>
  <c r="AD205" i="72" s="1"/>
  <c r="CW23" i="72"/>
  <c r="CB20" i="72"/>
  <c r="CS75" i="72"/>
  <c r="CS70" i="72"/>
  <c r="CH18" i="72"/>
  <c r="BD19" i="72" s="1"/>
  <c r="AM18" i="72" s="1"/>
  <c r="AO187" i="72" s="1"/>
  <c r="AD201" i="72" s="1"/>
  <c r="AP114" i="72"/>
  <c r="AE192" i="72" s="1"/>
  <c r="AN11" i="72"/>
  <c r="EG125" i="72"/>
  <c r="DP73" i="72"/>
  <c r="FL9" i="72"/>
  <c r="FT9" i="72" s="1"/>
  <c r="EY125" i="72"/>
  <c r="EH73" i="72"/>
  <c r="EC6" i="72"/>
  <c r="EA32" i="72"/>
  <c r="CT21" i="72"/>
  <c r="CS46" i="72"/>
  <c r="EE126" i="72"/>
  <c r="DN74" i="72"/>
  <c r="ES122" i="72"/>
  <c r="EB70" i="72"/>
  <c r="ES123" i="72"/>
  <c r="EB71" i="72"/>
  <c r="CS76" i="72"/>
  <c r="EH96" i="72"/>
  <c r="DQ44" i="72"/>
  <c r="DQ19" i="72" s="1"/>
  <c r="EW127" i="72"/>
  <c r="EF75" i="72"/>
  <c r="EV128" i="72"/>
  <c r="EE76" i="72"/>
  <c r="EV99" i="72"/>
  <c r="EE47" i="72"/>
  <c r="DL50" i="72"/>
  <c r="EC102" i="72"/>
  <c r="EC97" i="72"/>
  <c r="DL45" i="72"/>
  <c r="ET98" i="72"/>
  <c r="EC46" i="72"/>
  <c r="AN114" i="72"/>
  <c r="AC192" i="72" s="1"/>
  <c r="AL11" i="72"/>
  <c r="EB97" i="72"/>
  <c r="DK45" i="72"/>
  <c r="CY25" i="72"/>
  <c r="EG6" i="72"/>
  <c r="ED32" i="72"/>
  <c r="AZ113" i="72"/>
  <c r="V6" i="72"/>
  <c r="AD199" i="72" s="1"/>
  <c r="EG10" i="72"/>
  <c r="ED10" i="72" s="1"/>
  <c r="EL10" i="72" s="1"/>
  <c r="ED36" i="72"/>
  <c r="EX96" i="72"/>
  <c r="EG44" i="72"/>
  <c r="EF100" i="72"/>
  <c r="DO48" i="72"/>
  <c r="DO23" i="72" s="1"/>
  <c r="EE127" i="72"/>
  <c r="DN75" i="72"/>
  <c r="DN24" i="72" s="1"/>
  <c r="ET88" i="72"/>
  <c r="EC36" i="72"/>
  <c r="EE122" i="72"/>
  <c r="DN70" i="72"/>
  <c r="ER34" i="72"/>
  <c r="ES8" i="72"/>
  <c r="ER8" i="72" s="1"/>
  <c r="FB8" i="72" s="1"/>
  <c r="CX25" i="72"/>
  <c r="CS47" i="72"/>
  <c r="CT22" i="72"/>
  <c r="ED97" i="72"/>
  <c r="DM45" i="72"/>
  <c r="EC99" i="72"/>
  <c r="DL47" i="72"/>
  <c r="AN113" i="72"/>
  <c r="U5" i="72"/>
  <c r="AL7" i="72"/>
  <c r="CS50" i="72"/>
  <c r="CT25" i="72"/>
  <c r="EC122" i="72"/>
  <c r="DL70" i="72"/>
  <c r="DL19" i="72" s="1"/>
  <c r="EF101" i="72"/>
  <c r="DO49" i="72"/>
  <c r="DO24" i="72" s="1"/>
  <c r="EW123" i="72"/>
  <c r="EF71" i="72"/>
  <c r="FK84" i="72"/>
  <c r="FK32" i="72" s="1"/>
  <c r="ET32" i="72"/>
  <c r="EB98" i="72"/>
  <c r="DK46" i="72"/>
  <c r="CZ25" i="72"/>
  <c r="CS72" i="72"/>
  <c r="EB128" i="72"/>
  <c r="DK76" i="72"/>
  <c r="EE123" i="72"/>
  <c r="DN71" i="72"/>
  <c r="DN20" i="72" s="1"/>
  <c r="ED96" i="72"/>
  <c r="DM44" i="72"/>
  <c r="DM19" i="72" s="1"/>
  <c r="EE102" i="72"/>
  <c r="DN50" i="72"/>
  <c r="DN25" i="72" s="1"/>
  <c r="EU102" i="72"/>
  <c r="ED50" i="72"/>
  <c r="CY22" i="72"/>
  <c r="CT24" i="72"/>
  <c r="CS49" i="72"/>
  <c r="EC124" i="72"/>
  <c r="DL72" i="72"/>
  <c r="DL21" i="72" s="1"/>
  <c r="EG102" i="72"/>
  <c r="DP50" i="72"/>
  <c r="EG97" i="72"/>
  <c r="DP45" i="72"/>
  <c r="EF128" i="72"/>
  <c r="DO76" i="72"/>
  <c r="EY126" i="72"/>
  <c r="EH74" i="72"/>
  <c r="FO84" i="72"/>
  <c r="FO32" i="72" s="1"/>
  <c r="EX32" i="72"/>
  <c r="CE5" i="72"/>
  <c r="BA7" i="72" s="1"/>
  <c r="EH97" i="72"/>
  <c r="DQ45" i="72"/>
  <c r="EW126" i="72"/>
  <c r="EF74" i="72"/>
  <c r="EC126" i="72"/>
  <c r="DL74" i="72"/>
  <c r="DL23" i="72" s="1"/>
  <c r="CS73" i="72"/>
  <c r="CB24" i="72"/>
  <c r="EC127" i="72"/>
  <c r="DL75" i="72"/>
  <c r="FO88" i="72"/>
  <c r="FO36" i="72" s="1"/>
  <c r="EX36" i="72"/>
  <c r="EC125" i="72"/>
  <c r="DL73" i="72"/>
  <c r="ED101" i="72"/>
  <c r="DM49" i="72"/>
  <c r="EE98" i="72"/>
  <c r="DN46" i="72"/>
  <c r="FI34" i="72"/>
  <c r="FJ8" i="72"/>
  <c r="EF102" i="72"/>
  <c r="DO50" i="72"/>
  <c r="CT19" i="72"/>
  <c r="CS44" i="72"/>
  <c r="EB99" i="72"/>
  <c r="DK47" i="72"/>
  <c r="ED98" i="72"/>
  <c r="DM46" i="72"/>
  <c r="DM21" i="72" s="1"/>
  <c r="CU23" i="72"/>
  <c r="CY24" i="72"/>
  <c r="CW19" i="72"/>
  <c r="BL5" i="72"/>
  <c r="AX6" i="72" s="1"/>
  <c r="EC128" i="72"/>
  <c r="DL76" i="72"/>
  <c r="EB102" i="72"/>
  <c r="DK50" i="72"/>
  <c r="EF96" i="72"/>
  <c r="DO44" i="72"/>
  <c r="DO19" i="72" s="1"/>
  <c r="EV5" i="72"/>
  <c r="BB11" i="72" s="1"/>
  <c r="AQ6" i="72" s="1"/>
  <c r="EU124" i="72"/>
  <c r="ED72" i="72"/>
  <c r="EU126" i="72"/>
  <c r="ED74" i="72"/>
  <c r="CB19" i="72"/>
  <c r="CC18" i="72"/>
  <c r="AY19" i="72" s="1"/>
  <c r="AM23" i="72" s="1"/>
  <c r="AO192" i="72" s="1"/>
  <c r="AD206" i="72" s="1"/>
  <c r="EH102" i="72"/>
  <c r="DQ50" i="72"/>
  <c r="EG122" i="72"/>
  <c r="DP70" i="72"/>
  <c r="DP19" i="72" s="1"/>
  <c r="BA113" i="72"/>
  <c r="W6" i="72"/>
  <c r="AE199" i="72" s="1"/>
  <c r="ES127" i="72"/>
  <c r="EB75" i="72"/>
  <c r="CS39" i="72"/>
  <c r="CT13" i="72"/>
  <c r="CZ24" i="72"/>
  <c r="AY113" i="72"/>
  <c r="U6" i="72"/>
  <c r="AC199" i="72" s="1"/>
  <c r="EH100" i="72"/>
  <c r="DQ48" i="72"/>
  <c r="DQ23" i="72" s="1"/>
  <c r="EG127" i="72"/>
  <c r="DP75" i="72"/>
  <c r="BC113" i="72"/>
  <c r="Y6" i="72"/>
  <c r="AG199" i="72" s="1"/>
  <c r="EW124" i="72"/>
  <c r="EF72" i="72"/>
  <c r="EE124" i="72"/>
  <c r="DN72" i="72"/>
  <c r="ET96" i="72"/>
  <c r="EC44" i="72"/>
  <c r="EG99" i="72"/>
  <c r="DP47" i="72"/>
  <c r="EV101" i="72"/>
  <c r="EE49" i="72"/>
  <c r="EB101" i="72"/>
  <c r="DK49" i="72"/>
  <c r="ES126" i="72"/>
  <c r="EB74" i="72"/>
  <c r="EG8" i="72"/>
  <c r="ED8" i="72" s="1"/>
  <c r="EL8" i="72" s="1"/>
  <c r="ED34" i="72"/>
  <c r="CS48" i="72"/>
  <c r="CT23" i="72"/>
  <c r="EB125" i="72"/>
  <c r="DK73" i="72"/>
  <c r="ED100" i="72"/>
  <c r="DM48" i="72"/>
  <c r="DM23" i="72" s="1"/>
  <c r="ET100" i="72"/>
  <c r="EC48" i="72"/>
  <c r="BL18" i="72"/>
  <c r="AX18" i="72" s="1"/>
  <c r="AN186" i="72"/>
  <c r="AC200" i="72" s="1"/>
  <c r="AL24" i="72"/>
  <c r="AN193" i="72" s="1"/>
  <c r="EY122" i="72"/>
  <c r="EH70" i="72"/>
  <c r="ED127" i="72"/>
  <c r="DM75" i="72"/>
  <c r="EX100" i="72"/>
  <c r="EG48" i="72"/>
  <c r="CU24" i="72"/>
  <c r="EB96" i="72"/>
  <c r="DK44" i="72"/>
  <c r="BB113" i="72"/>
  <c r="X6" i="72"/>
  <c r="AF199" i="72" s="1"/>
  <c r="ES124" i="72"/>
  <c r="EB72" i="72"/>
  <c r="EG101" i="72"/>
  <c r="DP49" i="72"/>
  <c r="EE96" i="72"/>
  <c r="DN44" i="72"/>
  <c r="EF125" i="72"/>
  <c r="DO73" i="72"/>
  <c r="EH98" i="72"/>
  <c r="DQ46" i="72"/>
  <c r="DQ21" i="72" s="1"/>
  <c r="AM11" i="72"/>
  <c r="ED128" i="72"/>
  <c r="DM76" i="72"/>
  <c r="DM25" i="72" s="1"/>
  <c r="ED123" i="72"/>
  <c r="DM71" i="72"/>
  <c r="CV5" i="72"/>
  <c r="BA8" i="72" s="1"/>
  <c r="EB91" i="72"/>
  <c r="DK39" i="72"/>
  <c r="EH127" i="72"/>
  <c r="DQ75" i="72"/>
  <c r="EH101" i="72"/>
  <c r="DQ49" i="72"/>
  <c r="CB25" i="72"/>
  <c r="EG126" i="72"/>
  <c r="DP74" i="72"/>
  <c r="EF98" i="72"/>
  <c r="DO46" i="72"/>
  <c r="DO21" i="72" s="1"/>
  <c r="CC5" i="72"/>
  <c r="AY7" i="72" s="1"/>
  <c r="AM5" i="72" s="1"/>
  <c r="CU25" i="72"/>
  <c r="CU20" i="72"/>
  <c r="EG128" i="72"/>
  <c r="DP76" i="72"/>
  <c r="CS45" i="72"/>
  <c r="CT20" i="72"/>
  <c r="EH128" i="72"/>
  <c r="DQ76" i="72"/>
  <c r="EU122" i="72"/>
  <c r="ED70" i="72"/>
  <c r="EE100" i="72"/>
  <c r="DN48" i="72"/>
  <c r="EU125" i="72"/>
  <c r="ED73" i="72"/>
  <c r="EX34" i="72"/>
  <c r="FO86" i="72"/>
  <c r="FO34" i="72" s="1"/>
  <c r="EV97" i="72"/>
  <c r="EE45" i="72"/>
  <c r="EG123" i="72"/>
  <c r="DP71" i="72"/>
  <c r="EF99" i="72"/>
  <c r="DO47" i="72"/>
  <c r="EW122" i="72"/>
  <c r="EF70" i="72"/>
  <c r="EB100" i="72"/>
  <c r="DK48" i="72"/>
  <c r="ED99" i="72"/>
  <c r="DM47" i="72"/>
  <c r="DM22" i="72" s="1"/>
  <c r="EC123" i="72"/>
  <c r="DL71" i="72"/>
  <c r="EH123" i="72"/>
  <c r="DQ71" i="72"/>
  <c r="EH99" i="72"/>
  <c r="DQ47" i="72"/>
  <c r="DQ22" i="72" s="1"/>
  <c r="EF97" i="72"/>
  <c r="DO45" i="72"/>
  <c r="DO20" i="72" s="1"/>
  <c r="DL10" i="72"/>
  <c r="DJ36" i="72"/>
  <c r="EC101" i="72"/>
  <c r="DL49" i="72"/>
  <c r="EG124" i="72"/>
  <c r="DP72" i="72"/>
  <c r="DP21" i="72" s="1"/>
  <c r="CV20" i="72"/>
  <c r="CU22" i="72"/>
  <c r="EY124" i="72"/>
  <c r="EH72" i="72"/>
  <c r="EE125" i="72"/>
  <c r="DN73" i="72"/>
  <c r="DN22" i="72" s="1"/>
  <c r="EX98" i="72"/>
  <c r="EG46" i="72"/>
  <c r="FW6" i="72" l="1"/>
  <c r="DM5" i="72"/>
  <c r="BA9" i="72" s="1"/>
  <c r="DU10" i="72"/>
  <c r="DU5" i="72" s="1"/>
  <c r="FZ5" i="72" s="1"/>
  <c r="CX18" i="72"/>
  <c r="BC20" i="72" s="1"/>
  <c r="AN19" i="72" s="1"/>
  <c r="AP188" i="72" s="1"/>
  <c r="AE202" i="72" s="1"/>
  <c r="AO151" i="72"/>
  <c r="AD219" i="72" s="1"/>
  <c r="DP22" i="72"/>
  <c r="BE113" i="72"/>
  <c r="DL24" i="72"/>
  <c r="CV18" i="72"/>
  <c r="BA20" i="72" s="1"/>
  <c r="AN21" i="72" s="1"/>
  <c r="AP190" i="72" s="1"/>
  <c r="AE204" i="72" s="1"/>
  <c r="DJ70" i="72"/>
  <c r="CZ18" i="72"/>
  <c r="BE20" i="72" s="1"/>
  <c r="AN17" i="72" s="1"/>
  <c r="AP186" i="72" s="1"/>
  <c r="AE200" i="72" s="1"/>
  <c r="DN19" i="72"/>
  <c r="DQ24" i="72"/>
  <c r="AJ199" i="72"/>
  <c r="DO25" i="72"/>
  <c r="DO22" i="72"/>
  <c r="DP24" i="72"/>
  <c r="DN23" i="72"/>
  <c r="DJ74" i="72"/>
  <c r="CS23" i="72"/>
  <c r="AQ144" i="72"/>
  <c r="AQ151" i="72" s="1"/>
  <c r="AF219" i="72" s="1"/>
  <c r="AF197" i="72"/>
  <c r="CW18" i="72"/>
  <c r="BB20" i="72" s="1"/>
  <c r="AN20" i="72" s="1"/>
  <c r="AP189" i="72" s="1"/>
  <c r="AE203" i="72" s="1"/>
  <c r="CS21" i="72"/>
  <c r="DJ71" i="72"/>
  <c r="DJ75" i="72"/>
  <c r="CU18" i="72"/>
  <c r="AZ20" i="72" s="1"/>
  <c r="AN22" i="72" s="1"/>
  <c r="AP191" i="72" s="1"/>
  <c r="AE205" i="72" s="1"/>
  <c r="DJ72" i="72"/>
  <c r="CY18" i="72"/>
  <c r="BD20" i="72" s="1"/>
  <c r="AN18" i="72" s="1"/>
  <c r="AP187" i="72" s="1"/>
  <c r="AE201" i="72" s="1"/>
  <c r="FO98" i="72"/>
  <c r="FO46" i="72" s="1"/>
  <c r="EX46" i="72"/>
  <c r="FP124" i="72"/>
  <c r="FP72" i="72" s="1"/>
  <c r="EY72" i="72"/>
  <c r="ET101" i="72"/>
  <c r="EC49" i="72"/>
  <c r="EW97" i="72"/>
  <c r="EF45" i="72"/>
  <c r="EF20" i="72" s="1"/>
  <c r="EY123" i="72"/>
  <c r="EH71" i="72"/>
  <c r="ES100" i="72"/>
  <c r="EB48" i="72"/>
  <c r="EW99" i="72"/>
  <c r="EF47" i="72"/>
  <c r="FM97" i="72"/>
  <c r="FM45" i="72" s="1"/>
  <c r="EV45" i="72"/>
  <c r="FL125" i="72"/>
  <c r="FL73" i="72" s="1"/>
  <c r="EU73" i="72"/>
  <c r="FL122" i="72"/>
  <c r="FL70" i="72" s="1"/>
  <c r="EU70" i="72"/>
  <c r="EX126" i="72"/>
  <c r="EG74" i="72"/>
  <c r="EG23" i="72" s="1"/>
  <c r="EU123" i="72"/>
  <c r="ED71" i="72"/>
  <c r="EX101" i="72"/>
  <c r="EG49" i="72"/>
  <c r="AF194" i="72"/>
  <c r="BB115" i="72"/>
  <c r="EU127" i="72"/>
  <c r="ED75" i="72"/>
  <c r="DJ73" i="72"/>
  <c r="FJ126" i="72"/>
  <c r="FJ74" i="72" s="1"/>
  <c r="ES74" i="72"/>
  <c r="FM101" i="72"/>
  <c r="FM49" i="72" s="1"/>
  <c r="EV49" i="72"/>
  <c r="FK96" i="72"/>
  <c r="FK44" i="72" s="1"/>
  <c r="ET44" i="72"/>
  <c r="FN124" i="72"/>
  <c r="FN72" i="72" s="1"/>
  <c r="EW72" i="72"/>
  <c r="EX127" i="72"/>
  <c r="EG75" i="72"/>
  <c r="AC194" i="72"/>
  <c r="AY115" i="72"/>
  <c r="FI8" i="72"/>
  <c r="FS8" i="72" s="1"/>
  <c r="DP23" i="72"/>
  <c r="DQ20" i="72"/>
  <c r="EX6" i="72"/>
  <c r="EU32" i="72"/>
  <c r="EX97" i="72"/>
  <c r="EG45" i="72"/>
  <c r="ET124" i="72"/>
  <c r="EC72" i="72"/>
  <c r="EC21" i="72" s="1"/>
  <c r="EB46" i="72"/>
  <c r="ES98" i="72"/>
  <c r="EC47" i="72"/>
  <c r="ET99" i="72"/>
  <c r="AM24" i="72"/>
  <c r="AO193" i="72" s="1"/>
  <c r="ET97" i="72"/>
  <c r="EC45" i="72"/>
  <c r="FM99" i="72"/>
  <c r="FM47" i="72" s="1"/>
  <c r="EV47" i="72"/>
  <c r="FN127" i="72"/>
  <c r="FN75" i="72" s="1"/>
  <c r="EW75" i="72"/>
  <c r="EX125" i="72"/>
  <c r="EG73" i="72"/>
  <c r="EU99" i="72"/>
  <c r="ED47" i="72"/>
  <c r="ED22" i="72" s="1"/>
  <c r="FO8" i="72"/>
  <c r="FL8" i="72" s="1"/>
  <c r="FT8" i="72" s="1"/>
  <c r="FL34" i="72"/>
  <c r="EY127" i="72"/>
  <c r="EH75" i="72"/>
  <c r="EY98" i="72"/>
  <c r="EH46" i="72"/>
  <c r="EH21" i="72" s="1"/>
  <c r="DJ44" i="72"/>
  <c r="DK19" i="72"/>
  <c r="EU100" i="72"/>
  <c r="ED48" i="72"/>
  <c r="ED23" i="72" s="1"/>
  <c r="ES125" i="72"/>
  <c r="EB73" i="72"/>
  <c r="DJ49" i="72"/>
  <c r="DK24" i="72"/>
  <c r="FJ127" i="72"/>
  <c r="FJ75" i="72" s="1"/>
  <c r="ES75" i="72"/>
  <c r="EX122" i="72"/>
  <c r="EG70" i="72"/>
  <c r="EG19" i="72" s="1"/>
  <c r="CB18" i="72"/>
  <c r="AX19" i="72" s="1"/>
  <c r="FL124" i="72"/>
  <c r="FL72" i="72" s="1"/>
  <c r="EU72" i="72"/>
  <c r="EW96" i="72"/>
  <c r="EF44" i="72"/>
  <c r="EF19" i="72" s="1"/>
  <c r="ET128" i="72"/>
  <c r="EC76" i="72"/>
  <c r="EU98" i="72"/>
  <c r="ED46" i="72"/>
  <c r="ED21" i="72" s="1"/>
  <c r="CS19" i="72"/>
  <c r="CT18" i="72"/>
  <c r="AY20" i="72" s="1"/>
  <c r="AN23" i="72" s="1"/>
  <c r="AP192" i="72" s="1"/>
  <c r="AE206" i="72" s="1"/>
  <c r="DM24" i="72"/>
  <c r="ET125" i="72"/>
  <c r="EC73" i="72"/>
  <c r="ET127" i="72"/>
  <c r="EC75" i="72"/>
  <c r="ET126" i="72"/>
  <c r="EC74" i="72"/>
  <c r="EC23" i="72" s="1"/>
  <c r="EY97" i="72"/>
  <c r="EH45" i="72"/>
  <c r="FO6" i="72"/>
  <c r="FL32" i="72"/>
  <c r="EW128" i="72"/>
  <c r="EF76" i="72"/>
  <c r="DP25" i="72"/>
  <c r="EV102" i="72"/>
  <c r="EE50" i="72"/>
  <c r="EE25" i="72" s="1"/>
  <c r="EV123" i="72"/>
  <c r="EE71" i="72"/>
  <c r="EE20" i="72" s="1"/>
  <c r="ET6" i="72"/>
  <c r="ER32" i="72"/>
  <c r="FN123" i="72"/>
  <c r="FN71" i="72" s="1"/>
  <c r="EW71" i="72"/>
  <c r="ET122" i="72"/>
  <c r="EC70" i="72"/>
  <c r="EC19" i="72" s="1"/>
  <c r="AC198" i="72"/>
  <c r="U7" i="72"/>
  <c r="DM20" i="72"/>
  <c r="EV122" i="72"/>
  <c r="EE70" i="72"/>
  <c r="EW100" i="72"/>
  <c r="EF48" i="72"/>
  <c r="EF23" i="72" s="1"/>
  <c r="DJ45" i="72"/>
  <c r="DK20" i="72"/>
  <c r="ET102" i="72"/>
  <c r="EC50" i="72"/>
  <c r="FJ122" i="72"/>
  <c r="FJ70" i="72" s="1"/>
  <c r="ES70" i="72"/>
  <c r="FP125" i="72"/>
  <c r="FP73" i="72" s="1"/>
  <c r="EY73" i="72"/>
  <c r="EV125" i="72"/>
  <c r="EE73" i="72"/>
  <c r="EE22" i="72" s="1"/>
  <c r="EX124" i="72"/>
  <c r="EG72" i="72"/>
  <c r="DJ10" i="72"/>
  <c r="DT10" i="72" s="1"/>
  <c r="DL5" i="72"/>
  <c r="AZ9" i="72" s="1"/>
  <c r="AO9" i="72" s="1"/>
  <c r="EY99" i="72"/>
  <c r="EH47" i="72"/>
  <c r="EH22" i="72" s="1"/>
  <c r="FN122" i="72"/>
  <c r="FN70" i="72" s="1"/>
  <c r="EW70" i="72"/>
  <c r="EX123" i="72"/>
  <c r="EG71" i="72"/>
  <c r="EX8" i="72"/>
  <c r="EU8" i="72" s="1"/>
  <c r="FC8" i="72" s="1"/>
  <c r="EU34" i="72"/>
  <c r="EV100" i="72"/>
  <c r="EE48" i="72"/>
  <c r="EY128" i="72"/>
  <c r="EH76" i="72"/>
  <c r="EW98" i="72"/>
  <c r="EF46" i="72"/>
  <c r="EF21" i="72" s="1"/>
  <c r="DK13" i="72"/>
  <c r="DJ39" i="72"/>
  <c r="EU128" i="72"/>
  <c r="ED76" i="72"/>
  <c r="ED25" i="72" s="1"/>
  <c r="EV96" i="72"/>
  <c r="EE44" i="72"/>
  <c r="FJ124" i="72"/>
  <c r="FJ72" i="72" s="1"/>
  <c r="ES72" i="72"/>
  <c r="ES96" i="72"/>
  <c r="EB44" i="72"/>
  <c r="FO100" i="72"/>
  <c r="FO48" i="72" s="1"/>
  <c r="EX48" i="72"/>
  <c r="FP122" i="72"/>
  <c r="FP70" i="72" s="1"/>
  <c r="EY70" i="72"/>
  <c r="ES101" i="72"/>
  <c r="EB49" i="72"/>
  <c r="EX99" i="72"/>
  <c r="EG47" i="72"/>
  <c r="EV124" i="72"/>
  <c r="EE72" i="72"/>
  <c r="AG194" i="72"/>
  <c r="BC115" i="72"/>
  <c r="EY100" i="72"/>
  <c r="EH48" i="72"/>
  <c r="EH23" i="72" s="1"/>
  <c r="CS13" i="72"/>
  <c r="CT5" i="72"/>
  <c r="AY8" i="72" s="1"/>
  <c r="AN5" i="72" s="1"/>
  <c r="DQ25" i="72"/>
  <c r="BD113" i="72"/>
  <c r="Z6" i="72"/>
  <c r="AH199" i="72" s="1"/>
  <c r="DK25" i="72"/>
  <c r="DJ50" i="72"/>
  <c r="DJ47" i="72"/>
  <c r="DK22" i="72"/>
  <c r="DN21" i="72"/>
  <c r="EU101" i="72"/>
  <c r="ED49" i="72"/>
  <c r="EX10" i="72"/>
  <c r="EU10" i="72" s="1"/>
  <c r="FC10" i="72" s="1"/>
  <c r="EU36" i="72"/>
  <c r="EX102" i="72"/>
  <c r="EG50" i="72"/>
  <c r="CS24" i="72"/>
  <c r="DJ76" i="72"/>
  <c r="FK6" i="72"/>
  <c r="FI32" i="72"/>
  <c r="CS25" i="72"/>
  <c r="AC191" i="72"/>
  <c r="AN115" i="72"/>
  <c r="AN124" i="72" s="1"/>
  <c r="EU97" i="72"/>
  <c r="ED45" i="72"/>
  <c r="EC10" i="72"/>
  <c r="EA10" i="72" s="1"/>
  <c r="EK10" i="72" s="1"/>
  <c r="EA36" i="72"/>
  <c r="ES97" i="72"/>
  <c r="EB45" i="72"/>
  <c r="FK98" i="72"/>
  <c r="FK46" i="72" s="1"/>
  <c r="ET46" i="72"/>
  <c r="DL25" i="72"/>
  <c r="FM128" i="72"/>
  <c r="FM76" i="72" s="1"/>
  <c r="EV76" i="72"/>
  <c r="EY96" i="72"/>
  <c r="EH44" i="72"/>
  <c r="EH19" i="72" s="1"/>
  <c r="ET123" i="72"/>
  <c r="EC71" i="72"/>
  <c r="DJ48" i="72"/>
  <c r="DK23" i="72"/>
  <c r="CS20" i="72"/>
  <c r="EX128" i="72"/>
  <c r="EG76" i="72"/>
  <c r="AO113" i="72"/>
  <c r="V5" i="72"/>
  <c r="AM7" i="72"/>
  <c r="EY101" i="72"/>
  <c r="EH49" i="72"/>
  <c r="ES91" i="72"/>
  <c r="EB39" i="72"/>
  <c r="EW125" i="72"/>
  <c r="EF73" i="72"/>
  <c r="AC207" i="72"/>
  <c r="AN202" i="72"/>
  <c r="FK100" i="72"/>
  <c r="FK48" i="72" s="1"/>
  <c r="ET48" i="72"/>
  <c r="AE194" i="72"/>
  <c r="BA115" i="72"/>
  <c r="EY102" i="72"/>
  <c r="EH50" i="72"/>
  <c r="FL126" i="72"/>
  <c r="FL74" i="72" s="1"/>
  <c r="EU74" i="72"/>
  <c r="ES102" i="72"/>
  <c r="EB50" i="72"/>
  <c r="ES99" i="72"/>
  <c r="EB47" i="72"/>
  <c r="EW102" i="72"/>
  <c r="EF50" i="72"/>
  <c r="EV98" i="72"/>
  <c r="EE46" i="72"/>
  <c r="FO10" i="72"/>
  <c r="FL10" i="72" s="1"/>
  <c r="FT10" i="72" s="1"/>
  <c r="FL36" i="72"/>
  <c r="FN126" i="72"/>
  <c r="FN74" i="72" s="1"/>
  <c r="EW74" i="72"/>
  <c r="FP126" i="72"/>
  <c r="FP74" i="72" s="1"/>
  <c r="EY74" i="72"/>
  <c r="DP20" i="72"/>
  <c r="FL102" i="72"/>
  <c r="FL50" i="72" s="1"/>
  <c r="EU50" i="72"/>
  <c r="EU96" i="72"/>
  <c r="ED44" i="72"/>
  <c r="ED19" i="72" s="1"/>
  <c r="ES128" i="72"/>
  <c r="EB76" i="72"/>
  <c r="DJ46" i="72"/>
  <c r="DK21" i="72"/>
  <c r="EW101" i="72"/>
  <c r="EF49" i="72"/>
  <c r="EF24" i="72" s="1"/>
  <c r="DL22" i="72"/>
  <c r="CS22" i="72"/>
  <c r="FK88" i="72"/>
  <c r="FK36" i="72" s="1"/>
  <c r="ET36" i="72"/>
  <c r="EV127" i="72"/>
  <c r="EE75" i="72"/>
  <c r="EE24" i="72" s="1"/>
  <c r="FO96" i="72"/>
  <c r="FO44" i="72" s="1"/>
  <c r="EX44" i="72"/>
  <c r="AD194" i="72"/>
  <c r="AZ115" i="72"/>
  <c r="AZ116" i="72" s="1"/>
  <c r="EG5" i="72"/>
  <c r="BD10" i="72" s="1"/>
  <c r="AP13" i="72" s="1"/>
  <c r="AR135" i="72" s="1"/>
  <c r="ED6" i="72"/>
  <c r="DL20" i="72"/>
  <c r="FJ123" i="72"/>
  <c r="FJ71" i="72" s="1"/>
  <c r="ES71" i="72"/>
  <c r="EV126" i="72"/>
  <c r="EE74" i="72"/>
  <c r="EA6" i="72"/>
  <c r="EK6" i="72" s="1"/>
  <c r="BM15" i="74" l="1"/>
  <c r="BM14" i="74"/>
  <c r="ED5" i="72"/>
  <c r="BA10" i="72" s="1"/>
  <c r="EL6" i="72"/>
  <c r="EL5" i="72" s="1"/>
  <c r="GA5" i="72" s="1"/>
  <c r="CS5" i="72"/>
  <c r="AX8" i="72" s="1"/>
  <c r="DC13" i="72"/>
  <c r="DC5" i="72" s="1"/>
  <c r="FY4" i="72" s="1"/>
  <c r="FY6" i="72" s="1"/>
  <c r="BA116" i="72"/>
  <c r="BB116" i="72"/>
  <c r="BC116" i="72"/>
  <c r="AI194" i="72"/>
  <c r="AJ194" i="72" s="1"/>
  <c r="BG113" i="72"/>
  <c r="EH25" i="72"/>
  <c r="ED24" i="72"/>
  <c r="BE115" i="72"/>
  <c r="EE21" i="72"/>
  <c r="EF25" i="72"/>
  <c r="EC5" i="72"/>
  <c r="AZ10" i="72" s="1"/>
  <c r="AP9" i="72" s="1"/>
  <c r="AR114" i="72" s="1"/>
  <c r="AG192" i="72" s="1"/>
  <c r="DO18" i="72"/>
  <c r="BC21" i="72" s="1"/>
  <c r="AO19" i="72" s="1"/>
  <c r="AQ188" i="72" s="1"/>
  <c r="AF202" i="72" s="1"/>
  <c r="DM18" i="72"/>
  <c r="BA21" i="72" s="1"/>
  <c r="AO21" i="72" s="1"/>
  <c r="AQ190" i="72" s="1"/>
  <c r="AF204" i="72" s="1"/>
  <c r="EH20" i="72"/>
  <c r="DJ23" i="72"/>
  <c r="DN18" i="72"/>
  <c r="BB21" i="72" s="1"/>
  <c r="AO20" i="72" s="1"/>
  <c r="AQ189" i="72" s="1"/>
  <c r="AF203" i="72" s="1"/>
  <c r="ED20" i="72"/>
  <c r="EA70" i="72"/>
  <c r="EA74" i="72"/>
  <c r="DL18" i="72"/>
  <c r="AZ21" i="72" s="1"/>
  <c r="AO22" i="72" s="1"/>
  <c r="AQ191" i="72" s="1"/>
  <c r="AF205" i="72" s="1"/>
  <c r="EA71" i="72"/>
  <c r="DJ21" i="72"/>
  <c r="DP18" i="72"/>
  <c r="BD21" i="72" s="1"/>
  <c r="AO18" i="72" s="1"/>
  <c r="AQ187" i="72" s="1"/>
  <c r="AF201" i="72" s="1"/>
  <c r="DQ18" i="72"/>
  <c r="BE21" i="72" s="1"/>
  <c r="AO17" i="72" s="1"/>
  <c r="AQ186" i="72" s="1"/>
  <c r="AF200" i="72" s="1"/>
  <c r="EA75" i="72"/>
  <c r="EE23" i="72"/>
  <c r="EA72" i="72"/>
  <c r="FM126" i="72"/>
  <c r="FM74" i="72" s="1"/>
  <c r="EV74" i="72"/>
  <c r="FM127" i="72"/>
  <c r="FM75" i="72" s="1"/>
  <c r="FM24" i="72" s="1"/>
  <c r="EV75" i="72"/>
  <c r="EV24" i="72" s="1"/>
  <c r="FL96" i="72"/>
  <c r="FL44" i="72" s="1"/>
  <c r="FL19" i="72" s="1"/>
  <c r="EU44" i="72"/>
  <c r="EU19" i="72" s="1"/>
  <c r="EA50" i="72"/>
  <c r="EB25" i="72"/>
  <c r="FJ91" i="72"/>
  <c r="FJ39" i="72" s="1"/>
  <c r="ES39" i="72"/>
  <c r="AD198" i="72"/>
  <c r="V7" i="72"/>
  <c r="FJ97" i="72"/>
  <c r="FJ45" i="72" s="1"/>
  <c r="ES45" i="72"/>
  <c r="FO102" i="72"/>
  <c r="FO50" i="72" s="1"/>
  <c r="EX50" i="72"/>
  <c r="FL101" i="72"/>
  <c r="FL49" i="72" s="1"/>
  <c r="EU49" i="72"/>
  <c r="FP100" i="72"/>
  <c r="FP48" i="72" s="1"/>
  <c r="FP23" i="72" s="1"/>
  <c r="EY48" i="72"/>
  <c r="EY23" i="72" s="1"/>
  <c r="FM124" i="72"/>
  <c r="FM72" i="72" s="1"/>
  <c r="EV72" i="72"/>
  <c r="ES49" i="72"/>
  <c r="FJ101" i="72"/>
  <c r="FJ49" i="72" s="1"/>
  <c r="DJ20" i="72"/>
  <c r="FM123" i="72"/>
  <c r="FM71" i="72" s="1"/>
  <c r="FM20" i="72" s="1"/>
  <c r="EV71" i="72"/>
  <c r="EV20" i="72" s="1"/>
  <c r="FO5" i="72"/>
  <c r="BD12" i="72" s="1"/>
  <c r="AR13" i="72" s="1"/>
  <c r="AT135" i="72" s="1"/>
  <c r="FL6" i="72"/>
  <c r="FK126" i="72"/>
  <c r="FK74" i="72" s="1"/>
  <c r="FK23" i="72" s="1"/>
  <c r="ET74" i="72"/>
  <c r="ET23" i="72" s="1"/>
  <c r="FK125" i="72"/>
  <c r="FK73" i="72" s="1"/>
  <c r="ET73" i="72"/>
  <c r="FJ125" i="72"/>
  <c r="FJ73" i="72" s="1"/>
  <c r="ES73" i="72"/>
  <c r="DJ19" i="72"/>
  <c r="DK18" i="72"/>
  <c r="AY21" i="72" s="1"/>
  <c r="AO23" i="72" s="1"/>
  <c r="AQ192" i="72" s="1"/>
  <c r="AF206" i="72" s="1"/>
  <c r="FK97" i="72"/>
  <c r="FK45" i="72" s="1"/>
  <c r="ET45" i="72"/>
  <c r="FJ98" i="72"/>
  <c r="FJ46" i="72" s="1"/>
  <c r="ES46" i="72"/>
  <c r="EG20" i="72"/>
  <c r="FL127" i="72"/>
  <c r="FL75" i="72" s="1"/>
  <c r="EU75" i="72"/>
  <c r="FO101" i="72"/>
  <c r="FO49" i="72" s="1"/>
  <c r="EX49" i="72"/>
  <c r="FO126" i="72"/>
  <c r="FO74" i="72" s="1"/>
  <c r="FO23" i="72" s="1"/>
  <c r="EX74" i="72"/>
  <c r="EX23" i="72" s="1"/>
  <c r="FJ100" i="72"/>
  <c r="FJ48" i="72" s="1"/>
  <c r="ES48" i="72"/>
  <c r="EW45" i="72"/>
  <c r="EW20" i="72" s="1"/>
  <c r="FN97" i="72"/>
  <c r="FN45" i="72" s="1"/>
  <c r="FN20" i="72" s="1"/>
  <c r="ET10" i="72"/>
  <c r="ER10" i="72" s="1"/>
  <c r="FB10" i="72" s="1"/>
  <c r="ER36" i="72"/>
  <c r="EA76" i="72"/>
  <c r="EW50" i="72"/>
  <c r="FN102" i="72"/>
  <c r="FN50" i="72" s="1"/>
  <c r="FJ102" i="72"/>
  <c r="FJ50" i="72" s="1"/>
  <c r="ES50" i="72"/>
  <c r="FP102" i="72"/>
  <c r="FP50" i="72" s="1"/>
  <c r="EY50" i="72"/>
  <c r="EH24" i="72"/>
  <c r="AD191" i="72"/>
  <c r="AO115" i="72"/>
  <c r="AO116" i="72" s="1"/>
  <c r="FK123" i="72"/>
  <c r="FK71" i="72" s="1"/>
  <c r="ET71" i="72"/>
  <c r="FP96" i="72"/>
  <c r="FP44" i="72" s="1"/>
  <c r="FP19" i="72" s="1"/>
  <c r="EY44" i="72"/>
  <c r="EY19" i="72" s="1"/>
  <c r="FL97" i="72"/>
  <c r="FL45" i="72" s="1"/>
  <c r="EU45" i="72"/>
  <c r="DJ25" i="72"/>
  <c r="AP113" i="72"/>
  <c r="AN7" i="72"/>
  <c r="W5" i="72"/>
  <c r="AG196" i="72"/>
  <c r="BC124" i="72"/>
  <c r="AR129" i="72" s="1"/>
  <c r="EG22" i="72"/>
  <c r="FL128" i="72"/>
  <c r="FL76" i="72" s="1"/>
  <c r="FL25" i="72" s="1"/>
  <c r="EU76" i="72"/>
  <c r="EU25" i="72" s="1"/>
  <c r="FN98" i="72"/>
  <c r="FN46" i="72" s="1"/>
  <c r="FN21" i="72" s="1"/>
  <c r="EW46" i="72"/>
  <c r="EW21" i="72" s="1"/>
  <c r="FM100" i="72"/>
  <c r="FM48" i="72" s="1"/>
  <c r="EV48" i="72"/>
  <c r="FO123" i="72"/>
  <c r="FO71" i="72" s="1"/>
  <c r="EX71" i="72"/>
  <c r="FP99" i="72"/>
  <c r="FP47" i="72" s="1"/>
  <c r="FP22" i="72" s="1"/>
  <c r="EY47" i="72"/>
  <c r="EY22" i="72" s="1"/>
  <c r="FO124" i="72"/>
  <c r="FO72" i="72" s="1"/>
  <c r="FO21" i="72" s="1"/>
  <c r="EX72" i="72"/>
  <c r="EX21" i="72" s="1"/>
  <c r="EC25" i="72"/>
  <c r="FM122" i="72"/>
  <c r="FM70" i="72" s="1"/>
  <c r="EV70" i="72"/>
  <c r="FL98" i="72"/>
  <c r="FL46" i="72" s="1"/>
  <c r="FL21" i="72" s="1"/>
  <c r="EU46" i="72"/>
  <c r="EU21" i="72" s="1"/>
  <c r="FN96" i="72"/>
  <c r="FN44" i="72" s="1"/>
  <c r="FN19" i="72" s="1"/>
  <c r="EW44" i="72"/>
  <c r="EW19" i="72" s="1"/>
  <c r="DJ24" i="72"/>
  <c r="FP98" i="72"/>
  <c r="FP46" i="72" s="1"/>
  <c r="FP21" i="72" s="1"/>
  <c r="EY46" i="72"/>
  <c r="EY21" i="72" s="1"/>
  <c r="FO125" i="72"/>
  <c r="FO73" i="72" s="1"/>
  <c r="EX73" i="72"/>
  <c r="AD207" i="72"/>
  <c r="AO202" i="72"/>
  <c r="EA46" i="72"/>
  <c r="EB21" i="72"/>
  <c r="FO97" i="72"/>
  <c r="FO45" i="72" s="1"/>
  <c r="EX45" i="72"/>
  <c r="FO127" i="72"/>
  <c r="FO75" i="72" s="1"/>
  <c r="EX75" i="72"/>
  <c r="AF196" i="72"/>
  <c r="BB124" i="72"/>
  <c r="AQ129" i="72" s="1"/>
  <c r="AN24" i="72"/>
  <c r="AP193" i="72" s="1"/>
  <c r="AP194" i="72" s="1"/>
  <c r="EF22" i="72"/>
  <c r="EC24" i="72"/>
  <c r="AG197" i="72"/>
  <c r="AR144" i="72"/>
  <c r="AR151" i="72" s="1"/>
  <c r="AG219" i="72" s="1"/>
  <c r="FK10" i="72"/>
  <c r="FI10" i="72" s="1"/>
  <c r="FS10" i="72" s="1"/>
  <c r="FI36" i="72"/>
  <c r="FN101" i="72"/>
  <c r="FN49" i="72" s="1"/>
  <c r="FN24" i="72" s="1"/>
  <c r="EW49" i="72"/>
  <c r="EW24" i="72" s="1"/>
  <c r="FJ128" i="72"/>
  <c r="FJ76" i="72" s="1"/>
  <c r="ES76" i="72"/>
  <c r="EA47" i="72"/>
  <c r="EB22" i="72"/>
  <c r="AE196" i="72"/>
  <c r="BA124" i="72"/>
  <c r="AP129" i="72" s="1"/>
  <c r="FN125" i="72"/>
  <c r="FN73" i="72" s="1"/>
  <c r="EW73" i="72"/>
  <c r="FP101" i="72"/>
  <c r="FP49" i="72" s="1"/>
  <c r="EY49" i="72"/>
  <c r="EG21" i="72"/>
  <c r="AC193" i="72"/>
  <c r="AN128" i="72"/>
  <c r="AY128" i="72" s="1"/>
  <c r="FI6" i="72"/>
  <c r="FS6" i="72" s="1"/>
  <c r="DJ22" i="72"/>
  <c r="FO99" i="72"/>
  <c r="FO47" i="72" s="1"/>
  <c r="EX47" i="72"/>
  <c r="EA44" i="72"/>
  <c r="EB19" i="72"/>
  <c r="EE19" i="72"/>
  <c r="AQ114" i="72"/>
  <c r="AF192" i="72" s="1"/>
  <c r="AO11" i="72"/>
  <c r="FK102" i="72"/>
  <c r="FK50" i="72" s="1"/>
  <c r="ET50" i="72"/>
  <c r="FK122" i="72"/>
  <c r="FK70" i="72" s="1"/>
  <c r="FK19" i="72" s="1"/>
  <c r="ET70" i="72"/>
  <c r="ET19" i="72" s="1"/>
  <c r="ER6" i="72"/>
  <c r="FB6" i="72" s="1"/>
  <c r="FM102" i="72"/>
  <c r="FM50" i="72" s="1"/>
  <c r="FM25" i="72" s="1"/>
  <c r="EV50" i="72"/>
  <c r="EV25" i="72" s="1"/>
  <c r="FN128" i="72"/>
  <c r="FN76" i="72" s="1"/>
  <c r="EW76" i="72"/>
  <c r="FP97" i="72"/>
  <c r="FP45" i="72" s="1"/>
  <c r="EY45" i="72"/>
  <c r="FK127" i="72"/>
  <c r="FK75" i="72" s="1"/>
  <c r="ET75" i="72"/>
  <c r="FO122" i="72"/>
  <c r="FO70" i="72" s="1"/>
  <c r="FO19" i="72" s="1"/>
  <c r="EX70" i="72"/>
  <c r="EX19" i="72" s="1"/>
  <c r="FL100" i="72"/>
  <c r="FL48" i="72" s="1"/>
  <c r="FL23" i="72" s="1"/>
  <c r="EU48" i="72"/>
  <c r="EU23" i="72" s="1"/>
  <c r="FK99" i="72"/>
  <c r="FK47" i="72" s="1"/>
  <c r="ET47" i="72"/>
  <c r="AC196" i="72"/>
  <c r="AY124" i="72"/>
  <c r="AN129" i="72" s="1"/>
  <c r="FL123" i="72"/>
  <c r="FL71" i="72" s="1"/>
  <c r="EU71" i="72"/>
  <c r="FN99" i="72"/>
  <c r="FN47" i="72" s="1"/>
  <c r="EW47" i="72"/>
  <c r="FP123" i="72"/>
  <c r="FP71" i="72" s="1"/>
  <c r="EY71" i="72"/>
  <c r="FK101" i="72"/>
  <c r="FK49" i="72" s="1"/>
  <c r="ET49" i="72"/>
  <c r="AD196" i="72"/>
  <c r="AZ124" i="72"/>
  <c r="AO129" i="72" s="1"/>
  <c r="FM98" i="72"/>
  <c r="FM46" i="72" s="1"/>
  <c r="EV46" i="72"/>
  <c r="FJ99" i="72"/>
  <c r="FJ47" i="72" s="1"/>
  <c r="ES47" i="72"/>
  <c r="EA39" i="72"/>
  <c r="EB13" i="72"/>
  <c r="FO128" i="72"/>
  <c r="FO76" i="72" s="1"/>
  <c r="EX76" i="72"/>
  <c r="EA45" i="72"/>
  <c r="EB20" i="72"/>
  <c r="EG25" i="72"/>
  <c r="AH194" i="72"/>
  <c r="BD115" i="72"/>
  <c r="BD116" i="72" s="1"/>
  <c r="EB24" i="72"/>
  <c r="EA49" i="72"/>
  <c r="FJ96" i="72"/>
  <c r="FJ44" i="72" s="1"/>
  <c r="ES44" i="72"/>
  <c r="FM96" i="72"/>
  <c r="FM44" i="72" s="1"/>
  <c r="EV44" i="72"/>
  <c r="DJ13" i="72"/>
  <c r="DK5" i="72"/>
  <c r="AY9" i="72" s="1"/>
  <c r="AO5" i="72" s="1"/>
  <c r="FP128" i="72"/>
  <c r="FP76" i="72" s="1"/>
  <c r="EY76" i="72"/>
  <c r="FM125" i="72"/>
  <c r="FM73" i="72" s="1"/>
  <c r="FM22" i="72" s="1"/>
  <c r="EV73" i="72"/>
  <c r="EV22" i="72" s="1"/>
  <c r="FN100" i="72"/>
  <c r="FN48" i="72" s="1"/>
  <c r="FN23" i="72" s="1"/>
  <c r="EW48" i="72"/>
  <c r="EW23" i="72" s="1"/>
  <c r="CS18" i="72"/>
  <c r="AX20" i="72" s="1"/>
  <c r="FK128" i="72"/>
  <c r="FK76" i="72" s="1"/>
  <c r="ET76" i="72"/>
  <c r="EA73" i="72"/>
  <c r="FP127" i="72"/>
  <c r="FP75" i="72" s="1"/>
  <c r="EY75" i="72"/>
  <c r="FL99" i="72"/>
  <c r="FL47" i="72" s="1"/>
  <c r="FL22" i="72" s="1"/>
  <c r="EU47" i="72"/>
  <c r="EU22" i="72" s="1"/>
  <c r="EC20" i="72"/>
  <c r="EC22" i="72"/>
  <c r="FK124" i="72"/>
  <c r="FK72" i="72" s="1"/>
  <c r="FK21" i="72" s="1"/>
  <c r="ET72" i="72"/>
  <c r="EX5" i="72"/>
  <c r="BD11" i="72" s="1"/>
  <c r="AQ13" i="72" s="1"/>
  <c r="AS135" i="72" s="1"/>
  <c r="EU6" i="72"/>
  <c r="EG24" i="72"/>
  <c r="EA48" i="72"/>
  <c r="EB23" i="72"/>
  <c r="EU5" i="72" l="1"/>
  <c r="BA11" i="72" s="1"/>
  <c r="FC6" i="72"/>
  <c r="FC5" i="72" s="1"/>
  <c r="GB5" i="72" s="1"/>
  <c r="BE116" i="72"/>
  <c r="BL15" i="74"/>
  <c r="BL14" i="74"/>
  <c r="FL5" i="72"/>
  <c r="BA12" i="72" s="1"/>
  <c r="FT6" i="72"/>
  <c r="FT5" i="72" s="1"/>
  <c r="GC5" i="72" s="1"/>
  <c r="DJ5" i="72"/>
  <c r="AX9" i="72" s="1"/>
  <c r="DT13" i="72"/>
  <c r="DT5" i="72" s="1"/>
  <c r="FZ4" i="72" s="1"/>
  <c r="FZ6" i="72" s="1"/>
  <c r="AI196" i="72"/>
  <c r="AJ196" i="72" s="1"/>
  <c r="BG115" i="72"/>
  <c r="EF18" i="72"/>
  <c r="BC22" i="72" s="1"/>
  <c r="AP19" i="72" s="1"/>
  <c r="AR188" i="72" s="1"/>
  <c r="AG202" i="72" s="1"/>
  <c r="AQ150" i="72"/>
  <c r="AF217" i="72" s="1"/>
  <c r="BB129" i="72"/>
  <c r="AP150" i="72"/>
  <c r="AE217" i="72" s="1"/>
  <c r="BA129" i="72"/>
  <c r="AR150" i="72"/>
  <c r="AG217" i="72" s="1"/>
  <c r="BC129" i="72"/>
  <c r="AO150" i="72"/>
  <c r="AD217" i="72" s="1"/>
  <c r="AZ129" i="72"/>
  <c r="AN150" i="72"/>
  <c r="AC217" i="72" s="1"/>
  <c r="AY129" i="72"/>
  <c r="EV21" i="72"/>
  <c r="ER72" i="72"/>
  <c r="EV23" i="72"/>
  <c r="ED18" i="72"/>
  <c r="BA22" i="72" s="1"/>
  <c r="AP21" i="72" s="1"/>
  <c r="AR190" i="72" s="1"/>
  <c r="AG204" i="72" s="1"/>
  <c r="BE124" i="72"/>
  <c r="AP11" i="72"/>
  <c r="EV19" i="72"/>
  <c r="EX22" i="72"/>
  <c r="EE18" i="72"/>
  <c r="BB22" i="72" s="1"/>
  <c r="AP20" i="72" s="1"/>
  <c r="AR189" i="72" s="1"/>
  <c r="AG203" i="72" s="1"/>
  <c r="EA23" i="72"/>
  <c r="EH18" i="72"/>
  <c r="BE22" i="72" s="1"/>
  <c r="AP17" i="72" s="1"/>
  <c r="AR186" i="72" s="1"/>
  <c r="AG200" i="72" s="1"/>
  <c r="FO20" i="72"/>
  <c r="FO22" i="72"/>
  <c r="EW22" i="72"/>
  <c r="FI71" i="72"/>
  <c r="FK5" i="72"/>
  <c r="AZ12" i="72" s="1"/>
  <c r="AR9" i="72" s="1"/>
  <c r="AT114" i="72" s="1"/>
  <c r="FM19" i="72"/>
  <c r="FK22" i="72"/>
  <c r="FK24" i="72"/>
  <c r="EC18" i="72"/>
  <c r="AZ22" i="72" s="1"/>
  <c r="AP22" i="72" s="1"/>
  <c r="AR191" i="72" s="1"/>
  <c r="AG205" i="72" s="1"/>
  <c r="EA20" i="72"/>
  <c r="FP24" i="72"/>
  <c r="FI70" i="72"/>
  <c r="ET21" i="72"/>
  <c r="FI75" i="72"/>
  <c r="ET20" i="72"/>
  <c r="ER74" i="72"/>
  <c r="ER75" i="72"/>
  <c r="FO25" i="72"/>
  <c r="ER71" i="72"/>
  <c r="EG18" i="72"/>
  <c r="BD22" i="72" s="1"/>
  <c r="AP18" i="72" s="1"/>
  <c r="AR187" i="72" s="1"/>
  <c r="AG201" i="72" s="1"/>
  <c r="FI76" i="72"/>
  <c r="FI72" i="72"/>
  <c r="FL20" i="72"/>
  <c r="FI74" i="72"/>
  <c r="AH197" i="72"/>
  <c r="AS144" i="72"/>
  <c r="AS151" i="72" s="1"/>
  <c r="AH219" i="72" s="1"/>
  <c r="FM21" i="72"/>
  <c r="ET22" i="72"/>
  <c r="ET5" i="72"/>
  <c r="AZ11" i="72" s="1"/>
  <c r="AQ9" i="72" s="1"/>
  <c r="FK25" i="72"/>
  <c r="AN149" i="72"/>
  <c r="AN130" i="72"/>
  <c r="AY130" i="72" s="1"/>
  <c r="EY24" i="72"/>
  <c r="EX20" i="72"/>
  <c r="AE198" i="72"/>
  <c r="W7" i="72"/>
  <c r="EU20" i="72"/>
  <c r="AD193" i="72"/>
  <c r="AO124" i="72"/>
  <c r="AO128" i="72" s="1"/>
  <c r="AZ128" i="72" s="1"/>
  <c r="EY25" i="72"/>
  <c r="FN25" i="72"/>
  <c r="FI48" i="72"/>
  <c r="FJ23" i="72"/>
  <c r="EX24" i="72"/>
  <c r="FI46" i="72"/>
  <c r="FJ21" i="72"/>
  <c r="DJ18" i="72"/>
  <c r="AX21" i="72" s="1"/>
  <c r="FJ24" i="72"/>
  <c r="FI49" i="72"/>
  <c r="EX25" i="72"/>
  <c r="FI39" i="72"/>
  <c r="FJ13" i="72"/>
  <c r="EA24" i="72"/>
  <c r="EA13" i="72"/>
  <c r="EB5" i="72"/>
  <c r="AY10" i="72" s="1"/>
  <c r="AP5" i="72" s="1"/>
  <c r="ER47" i="72"/>
  <c r="ES22" i="72"/>
  <c r="ET24" i="72"/>
  <c r="EY20" i="72"/>
  <c r="ER70" i="72"/>
  <c r="EA19" i="72"/>
  <c r="EB18" i="72"/>
  <c r="AY22" i="72" s="1"/>
  <c r="AP23" i="72" s="1"/>
  <c r="AR192" i="72" s="1"/>
  <c r="AG206" i="72" s="1"/>
  <c r="AE207" i="72"/>
  <c r="AP202" i="72"/>
  <c r="FP25" i="72"/>
  <c r="EW25" i="72"/>
  <c r="FO24" i="72"/>
  <c r="ER73" i="72"/>
  <c r="ES24" i="72"/>
  <c r="ER49" i="72"/>
  <c r="AQ113" i="72"/>
  <c r="AO7" i="72"/>
  <c r="X5" i="72"/>
  <c r="ER44" i="72"/>
  <c r="ES19" i="72"/>
  <c r="AH196" i="72"/>
  <c r="BD124" i="72"/>
  <c r="AS129" i="72" s="1"/>
  <c r="FI47" i="72"/>
  <c r="FJ22" i="72"/>
  <c r="FN22" i="72"/>
  <c r="FP20" i="72"/>
  <c r="ER76" i="72"/>
  <c r="EA21" i="72"/>
  <c r="FM23" i="72"/>
  <c r="AE191" i="72"/>
  <c r="AP115" i="72"/>
  <c r="AP116" i="72" s="1"/>
  <c r="ES25" i="72"/>
  <c r="ER50" i="72"/>
  <c r="FK20" i="72"/>
  <c r="FI73" i="72"/>
  <c r="AI197" i="72"/>
  <c r="AJ197" i="72" s="1"/>
  <c r="AT144" i="72"/>
  <c r="AU144" i="72" s="1"/>
  <c r="EU24" i="72"/>
  <c r="EU18" i="72" s="1"/>
  <c r="BA23" i="72" s="1"/>
  <c r="AQ21" i="72" s="1"/>
  <c r="AS190" i="72" s="1"/>
  <c r="AH204" i="72" s="1"/>
  <c r="ER45" i="72"/>
  <c r="ES20" i="72"/>
  <c r="EA25" i="72"/>
  <c r="AO24" i="72"/>
  <c r="AQ193" i="72" s="1"/>
  <c r="AQ194" i="72" s="1"/>
  <c r="FI44" i="72"/>
  <c r="FJ19" i="72"/>
  <c r="ET25" i="72"/>
  <c r="EA22" i="72"/>
  <c r="FI50" i="72"/>
  <c r="FJ25" i="72"/>
  <c r="ER48" i="72"/>
  <c r="ES23" i="72"/>
  <c r="ER46" i="72"/>
  <c r="ES21" i="72"/>
  <c r="FL24" i="72"/>
  <c r="FI45" i="72"/>
  <c r="FJ20" i="72"/>
  <c r="ER39" i="72"/>
  <c r="ES13" i="72"/>
  <c r="BU15" i="74" l="1"/>
  <c r="BU14" i="74"/>
  <c r="GE5" i="72"/>
  <c r="BK15" i="74"/>
  <c r="BK14" i="74"/>
  <c r="EA5" i="72"/>
  <c r="AX10" i="72" s="1"/>
  <c r="EK13" i="72"/>
  <c r="EK5" i="72" s="1"/>
  <c r="GA4" i="72" s="1"/>
  <c r="GA6" i="72" s="1"/>
  <c r="AI192" i="72"/>
  <c r="AJ192" i="72" s="1"/>
  <c r="AV114" i="72"/>
  <c r="AS150" i="72"/>
  <c r="AH217" i="72" s="1"/>
  <c r="BD129" i="72"/>
  <c r="FP18" i="72"/>
  <c r="BE24" i="72" s="1"/>
  <c r="AR17" i="72" s="1"/>
  <c r="AT186" i="72" s="1"/>
  <c r="AI200" i="72" s="1"/>
  <c r="AJ200" i="72" s="1"/>
  <c r="ER23" i="72"/>
  <c r="EV18" i="72"/>
  <c r="BB23" i="72" s="1"/>
  <c r="AQ20" i="72" s="1"/>
  <c r="AS189" i="72" s="1"/>
  <c r="AH203" i="72" s="1"/>
  <c r="ER21" i="72"/>
  <c r="BG124" i="72"/>
  <c r="BF124" i="72"/>
  <c r="AV144" i="72"/>
  <c r="FL18" i="72"/>
  <c r="BA24" i="72" s="1"/>
  <c r="AR21" i="72" s="1"/>
  <c r="AT190" i="72" s="1"/>
  <c r="AI204" i="72" s="1"/>
  <c r="AJ204" i="72" s="1"/>
  <c r="AT129" i="72"/>
  <c r="FN18" i="72"/>
  <c r="BC24" i="72" s="1"/>
  <c r="AR19" i="72" s="1"/>
  <c r="AT188" i="72" s="1"/>
  <c r="AI202" i="72" s="1"/>
  <c r="AJ202" i="72" s="1"/>
  <c r="FO18" i="72"/>
  <c r="BD24" i="72" s="1"/>
  <c r="AR18" i="72" s="1"/>
  <c r="AT187" i="72" s="1"/>
  <c r="AI201" i="72" s="1"/>
  <c r="AJ201" i="72" s="1"/>
  <c r="AR11" i="72"/>
  <c r="FI21" i="72"/>
  <c r="FI25" i="72"/>
  <c r="EW18" i="72"/>
  <c r="BC23" i="72" s="1"/>
  <c r="AQ19" i="72" s="1"/>
  <c r="AS188" i="72" s="1"/>
  <c r="AH202" i="72" s="1"/>
  <c r="ER20" i="72"/>
  <c r="FK18" i="72"/>
  <c r="AZ24" i="72" s="1"/>
  <c r="AR22" i="72" s="1"/>
  <c r="AT191" i="72" s="1"/>
  <c r="AI205" i="72" s="1"/>
  <c r="AJ205" i="72" s="1"/>
  <c r="FM18" i="72"/>
  <c r="BB24" i="72" s="1"/>
  <c r="AR20" i="72" s="1"/>
  <c r="AT189" i="72" s="1"/>
  <c r="AI203" i="72" s="1"/>
  <c r="AJ203" i="72" s="1"/>
  <c r="ER22" i="72"/>
  <c r="EY18" i="72"/>
  <c r="BE23" i="72" s="1"/>
  <c r="AQ17" i="72" s="1"/>
  <c r="AS186" i="72" s="1"/>
  <c r="AH200" i="72" s="1"/>
  <c r="FI20" i="72"/>
  <c r="ET18" i="72"/>
  <c r="AZ23" i="72" s="1"/>
  <c r="AQ22" i="72" s="1"/>
  <c r="AS191" i="72" s="1"/>
  <c r="AH205" i="72" s="1"/>
  <c r="EX18" i="72"/>
  <c r="BD23" i="72" s="1"/>
  <c r="AQ18" i="72" s="1"/>
  <c r="AS187" i="72" s="1"/>
  <c r="AH201" i="72" s="1"/>
  <c r="AP24" i="72"/>
  <c r="AR193" i="72" s="1"/>
  <c r="AT151" i="72"/>
  <c r="AI219" i="72" s="1"/>
  <c r="AJ219" i="72" s="1"/>
  <c r="AF198" i="72"/>
  <c r="X7" i="72"/>
  <c r="EA18" i="72"/>
  <c r="AX22" i="72" s="1"/>
  <c r="FI23" i="72"/>
  <c r="AO149" i="72"/>
  <c r="AO130" i="72"/>
  <c r="AZ130" i="72" s="1"/>
  <c r="FI19" i="72"/>
  <c r="FJ18" i="72"/>
  <c r="AY24" i="72" s="1"/>
  <c r="AR23" i="72" s="1"/>
  <c r="AT192" i="72" s="1"/>
  <c r="AI206" i="72" s="1"/>
  <c r="AJ206" i="72" s="1"/>
  <c r="ER25" i="72"/>
  <c r="ER24" i="72"/>
  <c r="AS114" i="72"/>
  <c r="AH192" i="72" s="1"/>
  <c r="AQ11" i="72"/>
  <c r="ER13" i="72"/>
  <c r="ES5" i="72"/>
  <c r="AY11" i="72" s="1"/>
  <c r="AQ5" i="72" s="1"/>
  <c r="AE193" i="72"/>
  <c r="AP124" i="72"/>
  <c r="AP128" i="72" s="1"/>
  <c r="BA128" i="72" s="1"/>
  <c r="FI22" i="72"/>
  <c r="ER19" i="72"/>
  <c r="ES18" i="72"/>
  <c r="AY23" i="72" s="1"/>
  <c r="AQ23" i="72" s="1"/>
  <c r="AS192" i="72" s="1"/>
  <c r="AH206" i="72" s="1"/>
  <c r="AF191" i="72"/>
  <c r="AQ115" i="72"/>
  <c r="AQ116" i="72" s="1"/>
  <c r="AR113" i="72"/>
  <c r="Y5" i="72"/>
  <c r="AP7" i="72"/>
  <c r="AC216" i="72"/>
  <c r="AC218" i="72" s="1"/>
  <c r="AC220" i="72" s="1"/>
  <c r="AN152" i="72"/>
  <c r="AF207" i="72"/>
  <c r="AQ202" i="72"/>
  <c r="FI13" i="72"/>
  <c r="FJ5" i="72"/>
  <c r="AY12" i="72" s="1"/>
  <c r="AR5" i="72" s="1"/>
  <c r="FI24" i="72"/>
  <c r="BQ15" i="74" l="1"/>
  <c r="BQ14" i="74"/>
  <c r="FI5" i="72"/>
  <c r="AX12" i="72" s="1"/>
  <c r="FS13" i="72"/>
  <c r="FS5" i="72" s="1"/>
  <c r="GC4" i="72" s="1"/>
  <c r="ER5" i="72"/>
  <c r="AX11" i="72" s="1"/>
  <c r="FB13" i="72"/>
  <c r="FB5" i="72" s="1"/>
  <c r="GB4" i="72" s="1"/>
  <c r="GB6" i="72" s="1"/>
  <c r="AR202" i="72"/>
  <c r="AR194" i="72"/>
  <c r="AT150" i="72"/>
  <c r="AI217" i="72" s="1"/>
  <c r="AJ217" i="72" s="1"/>
  <c r="BE129" i="72"/>
  <c r="BG129" i="72" s="1"/>
  <c r="AG207" i="72"/>
  <c r="ER18" i="72"/>
  <c r="AX23" i="72" s="1"/>
  <c r="AG198" i="72"/>
  <c r="Y7" i="72"/>
  <c r="FI18" i="72"/>
  <c r="AX24" i="72" s="1"/>
  <c r="AD216" i="72"/>
  <c r="AD218" i="72" s="1"/>
  <c r="AD220" i="72" s="1"/>
  <c r="AO152" i="72"/>
  <c r="AR24" i="72"/>
  <c r="AT113" i="72"/>
  <c r="AR7" i="72"/>
  <c r="AA5" i="72"/>
  <c r="AG191" i="72"/>
  <c r="AR115" i="72"/>
  <c r="AR116" i="72" s="1"/>
  <c r="AS113" i="72"/>
  <c r="Z5" i="72"/>
  <c r="AQ7" i="72"/>
  <c r="AF193" i="72"/>
  <c r="AQ124" i="72"/>
  <c r="AQ128" i="72" s="1"/>
  <c r="BB128" i="72" s="1"/>
  <c r="AQ24" i="72"/>
  <c r="AS193" i="72" s="1"/>
  <c r="AS194" i="72" s="1"/>
  <c r="AP149" i="72"/>
  <c r="AP130" i="72"/>
  <c r="BA130" i="72" s="1"/>
  <c r="GC6" i="72" l="1"/>
  <c r="BT15" i="74"/>
  <c r="BT14" i="74"/>
  <c r="GE4" i="72"/>
  <c r="AV113" i="72"/>
  <c r="BJ15" i="74"/>
  <c r="BJ14" i="74"/>
  <c r="AT193" i="72"/>
  <c r="AT194" i="72" s="1"/>
  <c r="BR15" i="74"/>
  <c r="BR14" i="74"/>
  <c r="AQ149" i="72"/>
  <c r="AQ130" i="72"/>
  <c r="BB130" i="72" s="1"/>
  <c r="AH191" i="72"/>
  <c r="AS115" i="72"/>
  <c r="AS116" i="72" s="1"/>
  <c r="AG193" i="72"/>
  <c r="AR124" i="72"/>
  <c r="AR128" i="72" s="1"/>
  <c r="BC128" i="72" s="1"/>
  <c r="AI191" i="72"/>
  <c r="AJ191" i="72" s="1"/>
  <c r="AT115" i="72"/>
  <c r="AE216" i="72"/>
  <c r="AE218" i="72" s="1"/>
  <c r="AE220" i="72" s="1"/>
  <c r="AP152" i="72"/>
  <c r="AH207" i="72"/>
  <c r="AS202" i="72"/>
  <c r="AH198" i="72"/>
  <c r="Z7" i="72"/>
  <c r="AI198" i="72"/>
  <c r="AJ198" i="72" s="1"/>
  <c r="AA7" i="72"/>
  <c r="AT202" i="72" l="1"/>
  <c r="AU202" i="72" s="1"/>
  <c r="AV202" i="72" s="1"/>
  <c r="AI207" i="72"/>
  <c r="AJ207" i="72" s="1"/>
  <c r="BI15" i="74"/>
  <c r="BI14" i="74"/>
  <c r="BS15" i="74"/>
  <c r="BS14" i="74"/>
  <c r="GE6" i="72"/>
  <c r="AV115" i="72"/>
  <c r="AT116" i="72"/>
  <c r="AI193" i="72"/>
  <c r="AJ193" i="72" s="1"/>
  <c r="AT124" i="72"/>
  <c r="AH193" i="72"/>
  <c r="AS124" i="72"/>
  <c r="AS128" i="72" s="1"/>
  <c r="BD128" i="72" s="1"/>
  <c r="AR149" i="72"/>
  <c r="AR130" i="72"/>
  <c r="BC130" i="72" s="1"/>
  <c r="AF216" i="72"/>
  <c r="AF218" i="72" s="1"/>
  <c r="AF220" i="72" s="1"/>
  <c r="AQ152" i="72"/>
  <c r="AV124" i="72" l="1"/>
  <c r="AU124" i="72"/>
  <c r="AS149" i="72"/>
  <c r="AS130" i="72"/>
  <c r="BD130" i="72" s="1"/>
  <c r="AT128" i="72"/>
  <c r="AR152" i="72"/>
  <c r="AG216" i="72"/>
  <c r="AG218" i="72" s="1"/>
  <c r="AG220" i="72" s="1"/>
  <c r="BE128" i="72" l="1"/>
  <c r="BG128" i="72" s="1"/>
  <c r="BP15" i="74"/>
  <c r="BP14" i="74"/>
  <c r="AT149" i="72"/>
  <c r="AT130" i="72"/>
  <c r="AH216" i="72"/>
  <c r="AH218" i="72" s="1"/>
  <c r="AH220" i="72" s="1"/>
  <c r="AS152" i="72"/>
  <c r="BO15" i="74" l="1"/>
  <c r="BO14" i="74"/>
  <c r="AV130" i="72"/>
  <c r="BE130" i="72"/>
  <c r="BG130" i="72" s="1"/>
  <c r="AU130" i="72"/>
  <c r="AI216" i="72"/>
  <c r="AT152" i="72"/>
  <c r="AV152" i="72" l="1"/>
  <c r="AU152" i="72"/>
  <c r="AJ216" i="72"/>
  <c r="AI218" i="72"/>
  <c r="AI220" i="72" l="1"/>
  <c r="AJ220" i="72" s="1"/>
  <c r="AJ218" i="72"/>
</calcChain>
</file>

<file path=xl/sharedStrings.xml><?xml version="1.0" encoding="utf-8"?>
<sst xmlns="http://schemas.openxmlformats.org/spreadsheetml/2006/main" count="5124" uniqueCount="364">
  <si>
    <t>男女計</t>
  </si>
  <si>
    <t>2015年</t>
  </si>
  <si>
    <t>2020年</t>
  </si>
  <si>
    <t>2025年</t>
  </si>
  <si>
    <t>2030年</t>
  </si>
  <si>
    <t>2035年</t>
  </si>
  <si>
    <t>2040年</t>
  </si>
  <si>
    <t>総数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</si>
  <si>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</si>
  <si>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</si>
  <si>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</si>
  <si>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</si>
  <si>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</si>
  <si>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</si>
  <si>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</si>
  <si>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</si>
  <si>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</si>
  <si>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</si>
  <si>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</si>
  <si>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</si>
  <si>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</si>
  <si>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</si>
  <si>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</si>
  <si>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</si>
  <si>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</si>
  <si>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</si>
  <si>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90歳以上</t>
  </si>
  <si>
    <t>（再掲）0～14歳</t>
  </si>
  <si>
    <t>（再掲）15～64歳</t>
  </si>
  <si>
    <t>（再掲）65歳以上</t>
  </si>
  <si>
    <t>男</t>
  </si>
  <si>
    <t>女</t>
  </si>
  <si>
    <t>年齢別割合（0～14歳：％）</t>
  </si>
  <si>
    <t>年齢別割合（15～64歳：％）</t>
  </si>
  <si>
    <t>年齢別割合（65歳以上：％）</t>
  </si>
  <si>
    <t>計</t>
  </si>
  <si>
    <t>40～64歳</t>
  </si>
  <si>
    <t>65～69</t>
  </si>
  <si>
    <t>70～74</t>
  </si>
  <si>
    <t>75～79</t>
  </si>
  <si>
    <t>80～84</t>
  </si>
  <si>
    <t xml:space="preserve"> 0～ 4歳</t>
    <rPh sb="5" eb="6">
      <t>サイ</t>
    </rPh>
    <phoneticPr fontId="5"/>
  </si>
  <si>
    <t xml:space="preserve"> 5～14</t>
    <phoneticPr fontId="5"/>
  </si>
  <si>
    <t>15～24</t>
    <phoneticPr fontId="5"/>
  </si>
  <si>
    <t>25～34</t>
    <phoneticPr fontId="5"/>
  </si>
  <si>
    <t>45～54</t>
    <phoneticPr fontId="5"/>
  </si>
  <si>
    <t>55～64</t>
    <phoneticPr fontId="5"/>
  </si>
  <si>
    <t>65～74</t>
    <phoneticPr fontId="5"/>
  </si>
  <si>
    <t>75歳以上</t>
    <rPh sb="2" eb="5">
      <t>サイイジョウ</t>
    </rPh>
    <phoneticPr fontId="5"/>
  </si>
  <si>
    <t>計</t>
    <phoneticPr fontId="5"/>
  </si>
  <si>
    <t>40～64歳</t>
    <phoneticPr fontId="5"/>
  </si>
  <si>
    <t>65～69</t>
    <phoneticPr fontId="5"/>
  </si>
  <si>
    <t>70～74</t>
    <phoneticPr fontId="5"/>
  </si>
  <si>
    <t>75～79</t>
    <phoneticPr fontId="5"/>
  </si>
  <si>
    <t>80～84</t>
    <phoneticPr fontId="5"/>
  </si>
  <si>
    <t>85歳以上</t>
    <rPh sb="2" eb="5">
      <t>サイイジョウ</t>
    </rPh>
    <phoneticPr fontId="5"/>
  </si>
  <si>
    <t>35～44</t>
    <phoneticPr fontId="5"/>
  </si>
  <si>
    <t>計(男)</t>
    <rPh sb="2" eb="3">
      <t>オトコ</t>
    </rPh>
    <phoneticPr fontId="5"/>
  </si>
  <si>
    <t>計(女)</t>
    <rPh sb="2" eb="3">
      <t>オンナ</t>
    </rPh>
    <phoneticPr fontId="5"/>
  </si>
  <si>
    <t>年齢区分の調整</t>
    <rPh sb="0" eb="2">
      <t>ネンレイ</t>
    </rPh>
    <rPh sb="2" eb="4">
      <t>クブン</t>
    </rPh>
    <rPh sb="5" eb="7">
      <t>チョウセイ</t>
    </rPh>
    <phoneticPr fontId="2"/>
  </si>
  <si>
    <t>男</t>
    <rPh sb="0" eb="1">
      <t>オトコ</t>
    </rPh>
    <phoneticPr fontId="2"/>
  </si>
  <si>
    <t>男女計</t>
    <rPh sb="0" eb="3">
      <t>ダンジョケイ</t>
    </rPh>
    <phoneticPr fontId="2"/>
  </si>
  <si>
    <t>女</t>
    <rPh sb="0" eb="1">
      <t>オンナ</t>
    </rPh>
    <phoneticPr fontId="2"/>
  </si>
  <si>
    <t>入院</t>
  </si>
  <si>
    <t>外来</t>
  </si>
  <si>
    <t>病院</t>
  </si>
  <si>
    <t>一般診療所</t>
  </si>
  <si>
    <t>歯科診療所</t>
  </si>
  <si>
    <t>介護予防サービス</t>
  </si>
  <si>
    <t>介護サービス</t>
  </si>
  <si>
    <t>要支援１</t>
  </si>
  <si>
    <t>要支援２</t>
  </si>
  <si>
    <t>要介護１</t>
  </si>
  <si>
    <t>要介護２</t>
  </si>
  <si>
    <t>要介護３</t>
  </si>
  <si>
    <t>要介護４</t>
  </si>
  <si>
    <t>要介護５</t>
  </si>
  <si>
    <t>-</t>
  </si>
  <si>
    <t>平成28年11月審査分・介護給付費等調査</t>
    <rPh sb="0" eb="2">
      <t>ヘイセイ</t>
    </rPh>
    <rPh sb="4" eb="5">
      <t>ネン</t>
    </rPh>
    <rPh sb="7" eb="8">
      <t>ガツ</t>
    </rPh>
    <rPh sb="8" eb="10">
      <t>シンサ</t>
    </rPh>
    <rPh sb="10" eb="11">
      <t>ブン</t>
    </rPh>
    <rPh sb="12" eb="14">
      <t>カイゴ</t>
    </rPh>
    <rPh sb="14" eb="16">
      <t>キュウフ</t>
    </rPh>
    <rPh sb="16" eb="17">
      <t>ヒ</t>
    </rPh>
    <rPh sb="17" eb="18">
      <t>トウ</t>
    </rPh>
    <rPh sb="18" eb="20">
      <t>チョウサ</t>
    </rPh>
    <phoneticPr fontId="2"/>
  </si>
  <si>
    <t>　　40～64歳</t>
  </si>
  <si>
    <t>　　65～69</t>
  </si>
  <si>
    <t>　　70～74</t>
  </si>
  <si>
    <t>　　75～79</t>
  </si>
  <si>
    <t>　　80～84</t>
  </si>
  <si>
    <t>　　85～89</t>
  </si>
  <si>
    <t>　　90～94</t>
  </si>
  <si>
    <t>　　95歳以上</t>
  </si>
  <si>
    <t>http://www.e-stat.go.jp/SG1/estat/List.do?lid=000001170183</t>
    <phoneticPr fontId="2"/>
  </si>
  <si>
    <t>http://www.stat.go.jp/data/jinsui/2016np/index.htm#a05k28-b</t>
    <phoneticPr fontId="2"/>
  </si>
  <si>
    <t>平成28年10月1日人口推計（総務省）</t>
    <rPh sb="0" eb="2">
      <t>ヘイセイ</t>
    </rPh>
    <rPh sb="4" eb="5">
      <t>ネン</t>
    </rPh>
    <rPh sb="7" eb="8">
      <t>ガツ</t>
    </rPh>
    <rPh sb="9" eb="10">
      <t>ニチ</t>
    </rPh>
    <rPh sb="10" eb="12">
      <t>ジンコウ</t>
    </rPh>
    <rPh sb="12" eb="14">
      <t>スイケイ</t>
    </rPh>
    <rPh sb="15" eb="18">
      <t>ソウムショウ</t>
    </rPh>
    <phoneticPr fontId="2"/>
  </si>
  <si>
    <t>〇 全人口当たり介護保険受給者数（単位：千人）</t>
    <rPh sb="2" eb="3">
      <t>ゼン</t>
    </rPh>
    <rPh sb="3" eb="5">
      <t>ジンコウ</t>
    </rPh>
    <rPh sb="5" eb="6">
      <t>ア</t>
    </rPh>
    <rPh sb="8" eb="10">
      <t>カイゴ</t>
    </rPh>
    <rPh sb="10" eb="12">
      <t>ホケン</t>
    </rPh>
    <rPh sb="12" eb="15">
      <t>ジュキュウシャ</t>
    </rPh>
    <rPh sb="15" eb="16">
      <t>スウ</t>
    </rPh>
    <rPh sb="17" eb="19">
      <t>タンイ</t>
    </rPh>
    <rPh sb="20" eb="22">
      <t>センニン</t>
    </rPh>
    <phoneticPr fontId="5"/>
  </si>
  <si>
    <t>● 人口10万人当たり受療率(東京都)</t>
    <rPh sb="2" eb="4">
      <t>ジンコウ</t>
    </rPh>
    <rPh sb="6" eb="8">
      <t>マンニン</t>
    </rPh>
    <rPh sb="8" eb="9">
      <t>ア</t>
    </rPh>
    <rPh sb="11" eb="13">
      <t>ジュリョウ</t>
    </rPh>
    <rPh sb="13" eb="14">
      <t>リツ</t>
    </rPh>
    <phoneticPr fontId="5"/>
  </si>
  <si>
    <t>▲年齢、男女別人口及び人口性比―総人口・日本人人口（単位：千人）</t>
    <rPh sb="1" eb="3">
      <t>ネンレイ</t>
    </rPh>
    <rPh sb="4" eb="6">
      <t>ダンジョ</t>
    </rPh>
    <rPh sb="6" eb="7">
      <t>ベツ</t>
    </rPh>
    <rPh sb="7" eb="9">
      <t>ジンコウ</t>
    </rPh>
    <rPh sb="9" eb="10">
      <t>オヨ</t>
    </rPh>
    <rPh sb="11" eb="13">
      <t>ジンコウ</t>
    </rPh>
    <rPh sb="13" eb="15">
      <t>セイヒ</t>
    </rPh>
    <rPh sb="16" eb="19">
      <t>ソウジンコウ</t>
    </rPh>
    <rPh sb="20" eb="22">
      <t>ニホン</t>
    </rPh>
    <rPh sb="22" eb="23">
      <t>ジン</t>
    </rPh>
    <rPh sb="23" eb="25">
      <t>ジンコウ</t>
    </rPh>
    <rPh sb="26" eb="28">
      <t>タンイ</t>
    </rPh>
    <rPh sb="29" eb="31">
      <t>センニン</t>
    </rPh>
    <phoneticPr fontId="2"/>
  </si>
  <si>
    <t>●人口10万人当たり介護保険受給者数（〇／▲×10万人）</t>
    <rPh sb="1" eb="3">
      <t>ジンコウ</t>
    </rPh>
    <rPh sb="5" eb="7">
      <t>マンニン</t>
    </rPh>
    <rPh sb="7" eb="8">
      <t>ア</t>
    </rPh>
    <rPh sb="10" eb="12">
      <t>カイゴ</t>
    </rPh>
    <rPh sb="12" eb="14">
      <t>ホケン</t>
    </rPh>
    <rPh sb="14" eb="17">
      <t>ジュキュウシャ</t>
    </rPh>
    <rPh sb="17" eb="18">
      <t>スウ</t>
    </rPh>
    <rPh sb="25" eb="27">
      <t>マンニン</t>
    </rPh>
    <phoneticPr fontId="2"/>
  </si>
  <si>
    <t>●’人口10万人当たり介護保険受給者数（〇／▲×10万人）</t>
    <phoneticPr fontId="2"/>
  </si>
  <si>
    <t>介護需要の推計（単位：人）</t>
    <rPh sb="0" eb="2">
      <t>カイゴ</t>
    </rPh>
    <rPh sb="2" eb="4">
      <t>ジュヨウ</t>
    </rPh>
    <rPh sb="5" eb="7">
      <t>スイケイ</t>
    </rPh>
    <rPh sb="8" eb="10">
      <t>タンイ</t>
    </rPh>
    <rPh sb="11" eb="12">
      <t>ニン</t>
    </rPh>
    <phoneticPr fontId="2"/>
  </si>
  <si>
    <t>医療需要の推計（単位：人）</t>
    <rPh sb="0" eb="2">
      <t>イリョウ</t>
    </rPh>
    <rPh sb="2" eb="4">
      <t>ジュヨウ</t>
    </rPh>
    <rPh sb="5" eb="7">
      <t>スイケイ</t>
    </rPh>
    <rPh sb="8" eb="10">
      <t>タンイ</t>
    </rPh>
    <rPh sb="11" eb="12">
      <t>ニン</t>
    </rPh>
    <phoneticPr fontId="2"/>
  </si>
  <si>
    <t>合計</t>
    <rPh sb="0" eb="2">
      <t>ゴウケイ</t>
    </rPh>
    <phoneticPr fontId="2"/>
  </si>
  <si>
    <t>×</t>
    <phoneticPr fontId="2"/>
  </si>
  <si>
    <t>総数</t>
    <rPh sb="0" eb="2">
      <t>ソウスウ</t>
    </rPh>
    <phoneticPr fontId="2"/>
  </si>
  <si>
    <t>病院・入院</t>
    <rPh sb="0" eb="2">
      <t>ビョウイン</t>
    </rPh>
    <rPh sb="3" eb="5">
      <t>ニュウイン</t>
    </rPh>
    <phoneticPr fontId="2"/>
  </si>
  <si>
    <t>病院・外来</t>
    <rPh sb="0" eb="2">
      <t>ビョウイン</t>
    </rPh>
    <rPh sb="3" eb="5">
      <t>ガイライ</t>
    </rPh>
    <phoneticPr fontId="2"/>
  </si>
  <si>
    <t>病院・合計</t>
    <rPh sb="0" eb="2">
      <t>ビョウイン</t>
    </rPh>
    <rPh sb="3" eb="5">
      <t>ゴウケイ</t>
    </rPh>
    <phoneticPr fontId="2"/>
  </si>
  <si>
    <t>診療所・外来</t>
    <rPh sb="0" eb="2">
      <t>シンリョウ</t>
    </rPh>
    <rPh sb="2" eb="3">
      <t>ショ</t>
    </rPh>
    <rPh sb="4" eb="6">
      <t>ガイライ</t>
    </rPh>
    <phoneticPr fontId="2"/>
  </si>
  <si>
    <t>診療所・合計</t>
    <rPh sb="0" eb="2">
      <t>シンリョウ</t>
    </rPh>
    <rPh sb="2" eb="3">
      <t>ショ</t>
    </rPh>
    <rPh sb="4" eb="6">
      <t>ゴウケイ</t>
    </rPh>
    <phoneticPr fontId="2"/>
  </si>
  <si>
    <t>診療所・入院</t>
    <rPh sb="0" eb="2">
      <t>シンリョウ</t>
    </rPh>
    <rPh sb="2" eb="3">
      <t>ショ</t>
    </rPh>
    <rPh sb="4" eb="6">
      <t>ニュウイン</t>
    </rPh>
    <phoneticPr fontId="2"/>
  </si>
  <si>
    <t>歯科診療所</t>
    <rPh sb="0" eb="2">
      <t>シカ</t>
    </rPh>
    <rPh sb="2" eb="4">
      <t>シンリョウ</t>
    </rPh>
    <rPh sb="4" eb="5">
      <t>ショ</t>
    </rPh>
    <phoneticPr fontId="2"/>
  </si>
  <si>
    <t>要介護5</t>
    <rPh sb="0" eb="1">
      <t>ヨウ</t>
    </rPh>
    <rPh sb="1" eb="3">
      <t>カイゴ</t>
    </rPh>
    <phoneticPr fontId="2"/>
  </si>
  <si>
    <t>要介護4</t>
    <rPh sb="0" eb="1">
      <t>ヨウ</t>
    </rPh>
    <rPh sb="1" eb="3">
      <t>カイゴ</t>
    </rPh>
    <phoneticPr fontId="2"/>
  </si>
  <si>
    <t>要介護3</t>
    <rPh sb="0" eb="1">
      <t>ヨウ</t>
    </rPh>
    <rPh sb="1" eb="3">
      <t>カイゴ</t>
    </rPh>
    <phoneticPr fontId="2"/>
  </si>
  <si>
    <t>要介護2</t>
    <rPh sb="0" eb="1">
      <t>ヨウ</t>
    </rPh>
    <rPh sb="1" eb="3">
      <t>カイゴ</t>
    </rPh>
    <phoneticPr fontId="2"/>
  </si>
  <si>
    <t>要介護1</t>
    <rPh sb="0" eb="1">
      <t>ヨウ</t>
    </rPh>
    <rPh sb="1" eb="3">
      <t>カイゴ</t>
    </rPh>
    <phoneticPr fontId="2"/>
  </si>
  <si>
    <t>要支援2</t>
    <rPh sb="0" eb="3">
      <t>ヨウシエン</t>
    </rPh>
    <phoneticPr fontId="2"/>
  </si>
  <si>
    <t>要支援1</t>
    <rPh sb="0" eb="3">
      <t>ヨウシエン</t>
    </rPh>
    <phoneticPr fontId="2"/>
  </si>
  <si>
    <t>5年間の自然患者減少率</t>
    <rPh sb="1" eb="3">
      <t>ネンカン</t>
    </rPh>
    <rPh sb="4" eb="6">
      <t>シゼン</t>
    </rPh>
    <rPh sb="6" eb="8">
      <t>カンジャ</t>
    </rPh>
    <rPh sb="8" eb="10">
      <t>ゲンショウ</t>
    </rPh>
    <rPh sb="10" eb="11">
      <t>リツ</t>
    </rPh>
    <phoneticPr fontId="2"/>
  </si>
  <si>
    <t>医療需要の推計（2010-2040）※自然患者減少率を考慮した場合</t>
    <rPh sb="0" eb="2">
      <t>イリョウ</t>
    </rPh>
    <rPh sb="2" eb="4">
      <t>ジュヨウ</t>
    </rPh>
    <rPh sb="5" eb="7">
      <t>スイケイ</t>
    </rPh>
    <rPh sb="19" eb="21">
      <t>シゼン</t>
    </rPh>
    <rPh sb="21" eb="23">
      <t>カンジャ</t>
    </rPh>
    <rPh sb="23" eb="25">
      <t>ゲンショウ</t>
    </rPh>
    <rPh sb="25" eb="26">
      <t>リツ</t>
    </rPh>
    <rPh sb="27" eb="29">
      <t>コウリョ</t>
    </rPh>
    <rPh sb="31" eb="33">
      <t>バアイ</t>
    </rPh>
    <phoneticPr fontId="2"/>
  </si>
  <si>
    <t>入院合計</t>
    <rPh sb="0" eb="2">
      <t>ニュウイン</t>
    </rPh>
    <rPh sb="2" eb="4">
      <t>ゴウケイ</t>
    </rPh>
    <phoneticPr fontId="2"/>
  </si>
  <si>
    <t>外来合計</t>
    <rPh sb="0" eb="2">
      <t>ガイライ</t>
    </rPh>
    <rPh sb="2" eb="4">
      <t>ゴウケイ</t>
    </rPh>
    <phoneticPr fontId="2"/>
  </si>
  <si>
    <t>入院患者数の推計</t>
    <rPh sb="0" eb="2">
      <t>ニュウイン</t>
    </rPh>
    <rPh sb="2" eb="5">
      <t>カンジャスウ</t>
    </rPh>
    <rPh sb="6" eb="8">
      <t>スイケイ</t>
    </rPh>
    <phoneticPr fontId="2"/>
  </si>
  <si>
    <t>外来患者数の推計</t>
    <rPh sb="0" eb="2">
      <t>ガイライ</t>
    </rPh>
    <rPh sb="2" eb="5">
      <t>カンジャスウ</t>
    </rPh>
    <rPh sb="6" eb="8">
      <t>スイケイ</t>
    </rPh>
    <phoneticPr fontId="2"/>
  </si>
  <si>
    <t>1日当たり</t>
    <rPh sb="1" eb="2">
      <t>ニチ</t>
    </rPh>
    <rPh sb="2" eb="3">
      <t>ア</t>
    </rPh>
    <phoneticPr fontId="2"/>
  </si>
  <si>
    <t>365日当たり</t>
    <rPh sb="3" eb="4">
      <t>ニチ</t>
    </rPh>
    <rPh sb="4" eb="5">
      <t>ア</t>
    </rPh>
    <phoneticPr fontId="2"/>
  </si>
  <si>
    <t>入院</t>
    <rPh sb="0" eb="2">
      <t>ニュウイン</t>
    </rPh>
    <phoneticPr fontId="2"/>
  </si>
  <si>
    <t>入院医療費の合計</t>
    <rPh sb="0" eb="5">
      <t>ニュウインイリョウヒ</t>
    </rPh>
    <rPh sb="6" eb="8">
      <t>ゴウケイ</t>
    </rPh>
    <phoneticPr fontId="2"/>
  </si>
  <si>
    <t>外来医療費の合計</t>
    <rPh sb="0" eb="2">
      <t>ガイライ</t>
    </rPh>
    <rPh sb="2" eb="5">
      <t>イリョウヒ</t>
    </rPh>
    <rPh sb="6" eb="8">
      <t>ゴウケイ</t>
    </rPh>
    <phoneticPr fontId="2"/>
  </si>
  <si>
    <t>入院・外来医療費の合計</t>
    <rPh sb="0" eb="2">
      <t>ニュウイン</t>
    </rPh>
    <rPh sb="3" eb="5">
      <t>ガイライ</t>
    </rPh>
    <rPh sb="5" eb="8">
      <t>イリョウヒ</t>
    </rPh>
    <rPh sb="9" eb="11">
      <t>ゴウケイ</t>
    </rPh>
    <phoneticPr fontId="2"/>
  </si>
  <si>
    <t>外来</t>
    <rPh sb="0" eb="2">
      <t>ガイライ</t>
    </rPh>
    <phoneticPr fontId="2"/>
  </si>
  <si>
    <t>1日当たり医療費</t>
    <rPh sb="1" eb="2">
      <t>ニチ</t>
    </rPh>
    <rPh sb="2" eb="3">
      <t>ア</t>
    </rPh>
    <rPh sb="5" eb="7">
      <t>イリョウ</t>
    </rPh>
    <rPh sb="7" eb="8">
      <t>ヒ</t>
    </rPh>
    <phoneticPr fontId="2"/>
  </si>
  <si>
    <t>歯科患者の推計</t>
    <rPh sb="2" eb="4">
      <t>カンジャ</t>
    </rPh>
    <rPh sb="5" eb="7">
      <t>スイケイ</t>
    </rPh>
    <phoneticPr fontId="2"/>
  </si>
  <si>
    <t>歯科医療費の合計</t>
    <rPh sb="0" eb="2">
      <t>シカ</t>
    </rPh>
    <rPh sb="2" eb="4">
      <t>イリョウ</t>
    </rPh>
    <rPh sb="4" eb="5">
      <t>ヒ</t>
    </rPh>
    <rPh sb="6" eb="8">
      <t>ゴウケイ</t>
    </rPh>
    <phoneticPr fontId="2"/>
  </si>
  <si>
    <t>歯科</t>
    <rPh sb="0" eb="2">
      <t>シカ</t>
    </rPh>
    <phoneticPr fontId="2"/>
  </si>
  <si>
    <t>医科（外来）</t>
    <rPh sb="0" eb="2">
      <t>イカ</t>
    </rPh>
    <rPh sb="3" eb="5">
      <t>ガイライ</t>
    </rPh>
    <phoneticPr fontId="2"/>
  </si>
  <si>
    <t>医科（入院）</t>
    <rPh sb="0" eb="2">
      <t>イカ</t>
    </rPh>
    <rPh sb="3" eb="5">
      <t>ニュウイン</t>
    </rPh>
    <phoneticPr fontId="2"/>
  </si>
  <si>
    <t>介護需給の推計</t>
    <rPh sb="0" eb="2">
      <t>カイゴ</t>
    </rPh>
    <rPh sb="2" eb="4">
      <t>ジュキュウ</t>
    </rPh>
    <rPh sb="5" eb="7">
      <t>スイケイ</t>
    </rPh>
    <phoneticPr fontId="2"/>
  </si>
  <si>
    <t>介護給付費（</t>
    <rPh sb="0" eb="2">
      <t>カイゴ</t>
    </rPh>
    <rPh sb="2" eb="4">
      <t>キュウフ</t>
    </rPh>
    <rPh sb="4" eb="5">
      <t>ヒ</t>
    </rPh>
    <phoneticPr fontId="2"/>
  </si>
  <si>
    <t>介護給付費の合計</t>
    <rPh sb="0" eb="2">
      <t>カイゴ</t>
    </rPh>
    <rPh sb="2" eb="4">
      <t>キュウフ</t>
    </rPh>
    <rPh sb="4" eb="5">
      <t>ヒ</t>
    </rPh>
    <rPh sb="6" eb="8">
      <t>ゴウケイ</t>
    </rPh>
    <phoneticPr fontId="2"/>
  </si>
  <si>
    <t>市区町村</t>
    <rPh sb="0" eb="2">
      <t>シク</t>
    </rPh>
    <rPh sb="2" eb="4">
      <t>チョウソン</t>
    </rPh>
    <phoneticPr fontId="2"/>
  </si>
  <si>
    <t>2次医療圏</t>
    <rPh sb="1" eb="2">
      <t>ジ</t>
    </rPh>
    <rPh sb="2" eb="4">
      <t>イリョウ</t>
    </rPh>
    <rPh sb="4" eb="5">
      <t>ケン</t>
    </rPh>
    <phoneticPr fontId="2"/>
  </si>
  <si>
    <t>都道府県</t>
    <rPh sb="0" eb="4">
      <t>トドウフケン</t>
    </rPh>
    <phoneticPr fontId="2"/>
  </si>
  <si>
    <t>医療需要</t>
    <rPh sb="0" eb="2">
      <t>イリョウ</t>
    </rPh>
    <rPh sb="2" eb="4">
      <t>ジュヨウ</t>
    </rPh>
    <phoneticPr fontId="2"/>
  </si>
  <si>
    <t>1日入院患者数（病院）</t>
    <rPh sb="1" eb="2">
      <t>ニチ</t>
    </rPh>
    <rPh sb="2" eb="4">
      <t>ニュウイン</t>
    </rPh>
    <rPh sb="4" eb="7">
      <t>カンジャスウ</t>
    </rPh>
    <rPh sb="8" eb="10">
      <t>ビョウイン</t>
    </rPh>
    <phoneticPr fontId="2"/>
  </si>
  <si>
    <t>1日外来患者数（病院）</t>
    <rPh sb="1" eb="2">
      <t>ニチ</t>
    </rPh>
    <rPh sb="2" eb="4">
      <t>ガイライ</t>
    </rPh>
    <rPh sb="4" eb="7">
      <t>カンジャスウ</t>
    </rPh>
    <rPh sb="8" eb="10">
      <t>ビョウイン</t>
    </rPh>
    <phoneticPr fontId="2"/>
  </si>
  <si>
    <t>1日入院患者数（診療所）</t>
    <rPh sb="1" eb="2">
      <t>ニチ</t>
    </rPh>
    <rPh sb="2" eb="4">
      <t>ニュウイン</t>
    </rPh>
    <rPh sb="4" eb="7">
      <t>カンジャスウ</t>
    </rPh>
    <rPh sb="8" eb="10">
      <t>シンリョウ</t>
    </rPh>
    <rPh sb="10" eb="11">
      <t>ショ</t>
    </rPh>
    <phoneticPr fontId="2"/>
  </si>
  <si>
    <t>1日外来患者数（診療所）</t>
    <rPh sb="1" eb="2">
      <t>ニチ</t>
    </rPh>
    <rPh sb="2" eb="4">
      <t>ガイライ</t>
    </rPh>
    <rPh sb="4" eb="7">
      <t>カンジャスウ</t>
    </rPh>
    <rPh sb="8" eb="10">
      <t>シンリョウ</t>
    </rPh>
    <rPh sb="10" eb="11">
      <t>ショ</t>
    </rPh>
    <phoneticPr fontId="2"/>
  </si>
  <si>
    <t>1日入院患者数（合計）</t>
    <rPh sb="1" eb="2">
      <t>ニチ</t>
    </rPh>
    <rPh sb="2" eb="4">
      <t>ニュウイン</t>
    </rPh>
    <rPh sb="4" eb="6">
      <t>カンジャ</t>
    </rPh>
    <rPh sb="6" eb="7">
      <t>スウ</t>
    </rPh>
    <rPh sb="8" eb="10">
      <t>ゴウケイ</t>
    </rPh>
    <phoneticPr fontId="2"/>
  </si>
  <si>
    <t>1日外来患者数（合計）</t>
    <rPh sb="1" eb="2">
      <t>ニチ</t>
    </rPh>
    <rPh sb="2" eb="4">
      <t>ガイライ</t>
    </rPh>
    <rPh sb="4" eb="7">
      <t>カンジャスウ</t>
    </rPh>
    <rPh sb="8" eb="10">
      <t>ゴウケイ</t>
    </rPh>
    <phoneticPr fontId="2"/>
  </si>
  <si>
    <t>介護需要</t>
    <rPh sb="0" eb="2">
      <t>カイゴ</t>
    </rPh>
    <rPh sb="2" eb="4">
      <t>ジュヨウ</t>
    </rPh>
    <phoneticPr fontId="2"/>
  </si>
  <si>
    <t>1日介護保険受給者数（要介護5）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カイゴ</t>
    </rPh>
    <phoneticPr fontId="2"/>
  </si>
  <si>
    <t>1日介護保険受給者数（要介護4）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カイゴ</t>
    </rPh>
    <phoneticPr fontId="2"/>
  </si>
  <si>
    <t>1日介護保険受給者数（要介護3）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カイゴ</t>
    </rPh>
    <phoneticPr fontId="2"/>
  </si>
  <si>
    <t>1日介護保険受給者数（要介護2）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カイゴ</t>
    </rPh>
    <phoneticPr fontId="2"/>
  </si>
  <si>
    <t>1日介護保険受給者数（要介護1）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カイゴ</t>
    </rPh>
    <phoneticPr fontId="2"/>
  </si>
  <si>
    <t>1日介護保険受給者数（要支援2）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シエン</t>
    </rPh>
    <phoneticPr fontId="2"/>
  </si>
  <si>
    <t>1日介護保険受給者数（要支援1）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2">
      <t>ヨウ</t>
    </rPh>
    <rPh sb="12" eb="14">
      <t>シエン</t>
    </rPh>
    <phoneticPr fontId="2"/>
  </si>
  <si>
    <t>1日介護保険受給者数（合計）</t>
    <rPh sb="1" eb="2">
      <t>ニチ</t>
    </rPh>
    <rPh sb="2" eb="4">
      <t>カイゴ</t>
    </rPh>
    <rPh sb="4" eb="6">
      <t>ホケン</t>
    </rPh>
    <rPh sb="6" eb="9">
      <t>ジュキュウシャ</t>
    </rPh>
    <rPh sb="9" eb="10">
      <t>スウ</t>
    </rPh>
    <rPh sb="11" eb="13">
      <t>ゴウケイ</t>
    </rPh>
    <phoneticPr fontId="2"/>
  </si>
  <si>
    <t>人口推計</t>
    <rPh sb="0" eb="2">
      <t>ジンコウ</t>
    </rPh>
    <rPh sb="2" eb="4">
      <t>スイケイ</t>
    </rPh>
    <phoneticPr fontId="2"/>
  </si>
  <si>
    <t>年少人口（0～14歳）</t>
    <rPh sb="0" eb="2">
      <t>ネンショウ</t>
    </rPh>
    <rPh sb="2" eb="4">
      <t>ジンコウ</t>
    </rPh>
    <rPh sb="9" eb="10">
      <t>サイ</t>
    </rPh>
    <phoneticPr fontId="2"/>
  </si>
  <si>
    <t>生産年齢人口（15～64歳</t>
    <rPh sb="0" eb="2">
      <t>セイサン</t>
    </rPh>
    <rPh sb="2" eb="4">
      <t>ネンレイ</t>
    </rPh>
    <rPh sb="4" eb="6">
      <t>ジンコウ</t>
    </rPh>
    <rPh sb="12" eb="13">
      <t>サイ</t>
    </rPh>
    <phoneticPr fontId="2"/>
  </si>
  <si>
    <t>高齢者人口（65歳以上）</t>
    <rPh sb="0" eb="3">
      <t>コウレイシャ</t>
    </rPh>
    <rPh sb="3" eb="5">
      <t>ジンコウ</t>
    </rPh>
    <rPh sb="8" eb="9">
      <t>サイ</t>
    </rPh>
    <rPh sb="9" eb="11">
      <t>イジョウ</t>
    </rPh>
    <phoneticPr fontId="2"/>
  </si>
  <si>
    <t>後期高齢者人口（75歳以上）</t>
    <rPh sb="0" eb="2">
      <t>コウキ</t>
    </rPh>
    <rPh sb="2" eb="5">
      <t>コウレイシャ</t>
    </rPh>
    <rPh sb="5" eb="7">
      <t>ジンコウ</t>
    </rPh>
    <rPh sb="10" eb="11">
      <t>サイ</t>
    </rPh>
    <rPh sb="11" eb="13">
      <t>イジョウ</t>
    </rPh>
    <phoneticPr fontId="2"/>
  </si>
  <si>
    <t>総人口</t>
    <rPh sb="0" eb="3">
      <t>ソウジンコウ</t>
    </rPh>
    <phoneticPr fontId="2"/>
  </si>
  <si>
    <t>年少人口割合</t>
    <rPh sb="0" eb="2">
      <t>ネンショウ</t>
    </rPh>
    <rPh sb="2" eb="4">
      <t>ジンコウ</t>
    </rPh>
    <rPh sb="4" eb="6">
      <t>ワリアイ</t>
    </rPh>
    <phoneticPr fontId="2"/>
  </si>
  <si>
    <t>生産年齢人口割合</t>
    <rPh sb="0" eb="6">
      <t>セイサンネンレイジンコウ</t>
    </rPh>
    <rPh sb="6" eb="8">
      <t>ワリアイ</t>
    </rPh>
    <phoneticPr fontId="2"/>
  </si>
  <si>
    <t>高齢者人口割合（高齢者率）</t>
    <rPh sb="0" eb="3">
      <t>コウレイシャ</t>
    </rPh>
    <rPh sb="3" eb="5">
      <t>ジンコウ</t>
    </rPh>
    <rPh sb="5" eb="7">
      <t>ワリアイ</t>
    </rPh>
    <rPh sb="8" eb="11">
      <t>コウレイシャ</t>
    </rPh>
    <rPh sb="11" eb="12">
      <t>リツ</t>
    </rPh>
    <phoneticPr fontId="2"/>
  </si>
  <si>
    <t>医療費推計</t>
    <rPh sb="0" eb="2">
      <t>イリョウ</t>
    </rPh>
    <rPh sb="2" eb="3">
      <t>ヒ</t>
    </rPh>
    <rPh sb="3" eb="5">
      <t>スイケイ</t>
    </rPh>
    <phoneticPr fontId="2"/>
  </si>
  <si>
    <t>入院医療費　注）参考値です</t>
    <rPh sb="0" eb="2">
      <t>ニュウイン</t>
    </rPh>
    <rPh sb="2" eb="4">
      <t>イリョウ</t>
    </rPh>
    <rPh sb="4" eb="5">
      <t>ヒ</t>
    </rPh>
    <rPh sb="6" eb="7">
      <t>チュウ</t>
    </rPh>
    <rPh sb="8" eb="10">
      <t>サンコウ</t>
    </rPh>
    <rPh sb="10" eb="11">
      <t>チ</t>
    </rPh>
    <phoneticPr fontId="2"/>
  </si>
  <si>
    <t>外来医療費　注）参考値です</t>
    <rPh sb="0" eb="2">
      <t>ガイライ</t>
    </rPh>
    <rPh sb="2" eb="5">
      <t>イリョウヒ</t>
    </rPh>
    <rPh sb="6" eb="7">
      <t>チュウ</t>
    </rPh>
    <rPh sb="8" eb="10">
      <t>サンコウ</t>
    </rPh>
    <rPh sb="10" eb="11">
      <t>チ</t>
    </rPh>
    <phoneticPr fontId="2"/>
  </si>
  <si>
    <t>医科医療費合計　注）参考値です</t>
    <rPh sb="0" eb="2">
      <t>イカ</t>
    </rPh>
    <rPh sb="2" eb="4">
      <t>イリョウ</t>
    </rPh>
    <rPh sb="4" eb="5">
      <t>ヒ</t>
    </rPh>
    <rPh sb="5" eb="7">
      <t>ゴウケイ</t>
    </rPh>
    <rPh sb="8" eb="9">
      <t>チュウ</t>
    </rPh>
    <rPh sb="10" eb="12">
      <t>サンコウ</t>
    </rPh>
    <rPh sb="12" eb="13">
      <t>チ</t>
    </rPh>
    <phoneticPr fontId="2"/>
  </si>
  <si>
    <t>歯科医療費　注）参考値です</t>
    <rPh sb="0" eb="2">
      <t>シカ</t>
    </rPh>
    <rPh sb="2" eb="4">
      <t>イリョウ</t>
    </rPh>
    <rPh sb="4" eb="5">
      <t>ヒ</t>
    </rPh>
    <rPh sb="6" eb="7">
      <t>チュウ</t>
    </rPh>
    <rPh sb="8" eb="10">
      <t>サンコウ</t>
    </rPh>
    <rPh sb="10" eb="11">
      <t>チ</t>
    </rPh>
    <phoneticPr fontId="2"/>
  </si>
  <si>
    <t>全医療費合計　注）参考値です</t>
    <rPh sb="0" eb="1">
      <t>ゼン</t>
    </rPh>
    <rPh sb="1" eb="3">
      <t>イリョウ</t>
    </rPh>
    <rPh sb="3" eb="4">
      <t>ヒ</t>
    </rPh>
    <rPh sb="4" eb="6">
      <t>ゴウケイ</t>
    </rPh>
    <rPh sb="7" eb="8">
      <t>チュウ</t>
    </rPh>
    <rPh sb="9" eb="11">
      <t>サンコウ</t>
    </rPh>
    <rPh sb="11" eb="12">
      <t>チ</t>
    </rPh>
    <phoneticPr fontId="2"/>
  </si>
  <si>
    <t>1日入院患者数（病院）　※調整版</t>
    <rPh sb="1" eb="2">
      <t>ニチ</t>
    </rPh>
    <rPh sb="2" eb="4">
      <t>ニュウイン</t>
    </rPh>
    <rPh sb="4" eb="7">
      <t>カンジャスウ</t>
    </rPh>
    <rPh sb="8" eb="10">
      <t>ビョウイン</t>
    </rPh>
    <rPh sb="13" eb="15">
      <t>チョウセイ</t>
    </rPh>
    <rPh sb="15" eb="16">
      <t>バン</t>
    </rPh>
    <phoneticPr fontId="2"/>
  </si>
  <si>
    <t>1日外来患者数（病院）　※調整版</t>
    <rPh sb="1" eb="2">
      <t>ニチ</t>
    </rPh>
    <rPh sb="2" eb="4">
      <t>ガイライ</t>
    </rPh>
    <rPh sb="4" eb="7">
      <t>カンジャスウ</t>
    </rPh>
    <rPh sb="8" eb="10">
      <t>ビョウイン</t>
    </rPh>
    <rPh sb="13" eb="15">
      <t>チョウセイ</t>
    </rPh>
    <rPh sb="15" eb="16">
      <t>バン</t>
    </rPh>
    <phoneticPr fontId="2"/>
  </si>
  <si>
    <t>カテゴリ</t>
  </si>
  <si>
    <t>インディケーター</t>
  </si>
  <si>
    <t>変化率（To 2040）</t>
    <rPh sb="0" eb="2">
      <t>ヘンカ</t>
    </rPh>
    <rPh sb="2" eb="3">
      <t>リツ</t>
    </rPh>
    <phoneticPr fontId="2"/>
  </si>
  <si>
    <t>1日患者数（歯科診療所）</t>
    <rPh sb="1" eb="2">
      <t>ニチ</t>
    </rPh>
    <rPh sb="2" eb="5">
      <t>カンジャスウ</t>
    </rPh>
    <rPh sb="6" eb="8">
      <t>シカ</t>
    </rPh>
    <rPh sb="8" eb="10">
      <t>シンリョウ</t>
    </rPh>
    <rPh sb="10" eb="11">
      <t>ショ</t>
    </rPh>
    <phoneticPr fontId="2"/>
  </si>
  <si>
    <t>単位</t>
    <rPh sb="0" eb="2">
      <t>タンイ</t>
    </rPh>
    <phoneticPr fontId="2"/>
  </si>
  <si>
    <t>人</t>
    <rPh sb="0" eb="1">
      <t>ニン</t>
    </rPh>
    <phoneticPr fontId="2"/>
  </si>
  <si>
    <t>％</t>
    <phoneticPr fontId="2"/>
  </si>
  <si>
    <t>億円</t>
    <rPh sb="0" eb="2">
      <t>オクエン</t>
    </rPh>
    <phoneticPr fontId="2"/>
  </si>
  <si>
    <t>2045年</t>
  </si>
  <si>
    <t>90歳～</t>
  </si>
  <si>
    <t>　（再掲）65～74歳</t>
  </si>
  <si>
    <t>　（再掲）75歳以上</t>
  </si>
  <si>
    <t>　年齢別割合（65～74歳：％）</t>
  </si>
  <si>
    <t>　年齢別割合（75歳以上：％）</t>
  </si>
  <si>
    <t>https://www.e-stat.go.jp/stat-search/files?page=1&amp;toukei=00450022&amp;tstat=000001031167</t>
    <phoneticPr fontId="2"/>
  </si>
  <si>
    <t>医療需要の推計</t>
    <rPh sb="0" eb="2">
      <t>イリョウ</t>
    </rPh>
    <rPh sb="2" eb="4">
      <t>ジュヨウ</t>
    </rPh>
    <rPh sb="5" eb="7">
      <t>スイケイ</t>
    </rPh>
    <phoneticPr fontId="2"/>
  </si>
  <si>
    <t>介護需要の推計</t>
    <rPh sb="0" eb="2">
      <t>カイゴ</t>
    </rPh>
    <rPh sb="2" eb="4">
      <t>ジュヨウ</t>
    </rPh>
    <rPh sb="5" eb="7">
      <t>スイケイ</t>
    </rPh>
    <phoneticPr fontId="2"/>
  </si>
  <si>
    <t>2015-2045伸び率</t>
    <rPh sb="9" eb="10">
      <t>ノ</t>
    </rPh>
    <rPh sb="11" eb="12">
      <t>リツ</t>
    </rPh>
    <phoneticPr fontId="2"/>
  </si>
  <si>
    <t>総人口指数（2015年＝100）</t>
  </si>
  <si>
    <t>人口10万人あたり受療率</t>
    <rPh sb="0" eb="2">
      <t>ジンコウ</t>
    </rPh>
    <rPh sb="4" eb="6">
      <t>マンニン</t>
    </rPh>
    <rPh sb="9" eb="12">
      <t>ジュリョウリツ</t>
    </rPh>
    <phoneticPr fontId="2"/>
  </si>
  <si>
    <t>地域</t>
    <rPh sb="0" eb="2">
      <t>チイキ</t>
    </rPh>
    <phoneticPr fontId="2"/>
  </si>
  <si>
    <t xml:space="preserve"> 5～14</t>
  </si>
  <si>
    <t>15～24</t>
  </si>
  <si>
    <t>25～34</t>
  </si>
  <si>
    <t>35～44</t>
  </si>
  <si>
    <t>45～54</t>
  </si>
  <si>
    <t>55～64</t>
  </si>
  <si>
    <t>65～74</t>
  </si>
  <si>
    <t>URL</t>
    <phoneticPr fontId="2"/>
  </si>
  <si>
    <t>調査年月</t>
    <rPh sb="0" eb="2">
      <t>チョウサ</t>
    </rPh>
    <rPh sb="2" eb="4">
      <t>ネンゲツ</t>
    </rPh>
    <phoneticPr fontId="2"/>
  </si>
  <si>
    <t>ファイル名</t>
    <rPh sb="4" eb="5">
      <t>メイ</t>
    </rPh>
    <phoneticPr fontId="2"/>
  </si>
  <si>
    <t>調査名</t>
    <rPh sb="0" eb="2">
      <t>チョウサ</t>
    </rPh>
    <rPh sb="2" eb="3">
      <t>メイ</t>
    </rPh>
    <phoneticPr fontId="2"/>
  </si>
  <si>
    <t>全人口当たり介護保険受給者数（単位：千人）</t>
    <phoneticPr fontId="2"/>
  </si>
  <si>
    <t>平成28年11月審査分・介護給付費等調査</t>
    <phoneticPr fontId="2"/>
  </si>
  <si>
    <t>調査名</t>
    <rPh sb="0" eb="3">
      <t>チョウサメイ</t>
    </rPh>
    <phoneticPr fontId="2"/>
  </si>
  <si>
    <t>調査年月</t>
    <rPh sb="0" eb="4">
      <t>チョウサネンゲツ</t>
    </rPh>
    <phoneticPr fontId="2"/>
  </si>
  <si>
    <t>● 人口10万人当たり受療率</t>
    <rPh sb="2" eb="4">
      <t>ジンコウ</t>
    </rPh>
    <rPh sb="6" eb="8">
      <t>マンニン</t>
    </rPh>
    <rPh sb="8" eb="9">
      <t>ア</t>
    </rPh>
    <rPh sb="11" eb="13">
      <t>ジュリョウ</t>
    </rPh>
    <rPh sb="13" eb="14">
      <t>リツ</t>
    </rPh>
    <phoneticPr fontId="5"/>
  </si>
  <si>
    <t>医療費の動向</t>
    <rPh sb="0" eb="3">
      <t>イリョウヒ</t>
    </rPh>
    <rPh sb="4" eb="6">
      <t>ドウコウ</t>
    </rPh>
    <phoneticPr fontId="2"/>
  </si>
  <si>
    <t>URL</t>
  </si>
  <si>
    <t>https://www.mhlw.go.jp/bunya/iryouhoken/database/zenpan/iryou_doukou.html</t>
    <phoneticPr fontId="2"/>
  </si>
  <si>
    <t>医療費の動向調査・年次報告</t>
    <rPh sb="0" eb="3">
      <t>イリョウヒ</t>
    </rPh>
    <rPh sb="4" eb="6">
      <t>ドウコウ</t>
    </rPh>
    <rPh sb="6" eb="8">
      <t>チョウサ</t>
    </rPh>
    <rPh sb="9" eb="13">
      <t>ネンジホウコク</t>
    </rPh>
    <phoneticPr fontId="2"/>
  </si>
  <si>
    <t>反映データ</t>
    <rPh sb="0" eb="2">
      <t>ハンエイ</t>
    </rPh>
    <phoneticPr fontId="2"/>
  </si>
  <si>
    <t>参考データ</t>
    <rPh sb="0" eb="2">
      <t>サンコウ</t>
    </rPh>
    <phoneticPr fontId="2"/>
  </si>
  <si>
    <t>東京</t>
  </si>
  <si>
    <t>総計</t>
    <rPh sb="0" eb="2">
      <t>ソウケイ</t>
    </rPh>
    <phoneticPr fontId="2"/>
  </si>
  <si>
    <t>医科計</t>
    <rPh sb="0" eb="2">
      <t>イカ</t>
    </rPh>
    <rPh sb="2" eb="3">
      <t>ケイ</t>
    </rPh>
    <phoneticPr fontId="2"/>
  </si>
  <si>
    <t>医科入院</t>
    <rPh sb="0" eb="2">
      <t>イカ</t>
    </rPh>
    <rPh sb="2" eb="4">
      <t>ニュウイン</t>
    </rPh>
    <phoneticPr fontId="2"/>
  </si>
  <si>
    <t>医科入院外</t>
    <rPh sb="0" eb="2">
      <t>イカ</t>
    </rPh>
    <rPh sb="2" eb="5">
      <t>ニュウインガイ</t>
    </rPh>
    <phoneticPr fontId="2"/>
  </si>
  <si>
    <t>調剤</t>
    <rPh sb="0" eb="2">
      <t>チョウザイ</t>
    </rPh>
    <phoneticPr fontId="2"/>
  </si>
  <si>
    <t>訪問看護療養</t>
    <rPh sb="0" eb="2">
      <t>ホウモン</t>
    </rPh>
    <rPh sb="2" eb="4">
      <t>カンゴ</t>
    </rPh>
    <rPh sb="4" eb="6">
      <t>リョウヨウ</t>
    </rPh>
    <phoneticPr fontId="2"/>
  </si>
  <si>
    <t>医科入院外+調剤</t>
    <rPh sb="0" eb="2">
      <t>イカ</t>
    </rPh>
    <rPh sb="2" eb="5">
      <t>ニュウインガイ</t>
    </rPh>
    <rPh sb="6" eb="8">
      <t>チョウザイ</t>
    </rPh>
    <phoneticPr fontId="2"/>
  </si>
  <si>
    <t>全国計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</si>
  <si>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</si>
  <si>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</si>
  <si>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</si>
  <si>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</si>
  <si>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</si>
  <si>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</si>
  <si>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</si>
  <si>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</si>
  <si>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</si>
  <si>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</si>
  <si>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</si>
  <si>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</si>
  <si>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</si>
  <si>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</si>
  <si>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</si>
  <si>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</si>
  <si>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</si>
  <si>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</si>
  <si>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</si>
  <si>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</si>
  <si>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</si>
  <si>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</si>
  <si>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</si>
  <si>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</si>
  <si>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</si>
  <si>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</si>
  <si>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</si>
  <si>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</si>
  <si>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</si>
  <si>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</si>
  <si>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</si>
  <si>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</si>
  <si>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</si>
  <si>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</si>
  <si>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</si>
  <si>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</si>
  <si>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</si>
  <si>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</si>
  <si>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</si>
  <si>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</si>
  <si>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</si>
  <si>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</si>
  <si>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</si>
  <si>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</si>
  <si>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</si>
  <si>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</si>
  <si>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（単位：円）</t>
    <rPh sb="1" eb="3">
      <t>タンイ</t>
    </rPh>
    <rPh sb="4" eb="5">
      <t>エン</t>
    </rPh>
    <phoneticPr fontId="2"/>
  </si>
  <si>
    <t>外来医療費（医科入院外）</t>
    <rPh sb="0" eb="2">
      <t>ガイライ</t>
    </rPh>
    <rPh sb="2" eb="4">
      <t>イリョウ</t>
    </rPh>
    <rPh sb="4" eb="5">
      <t>ヒ</t>
    </rPh>
    <rPh sb="6" eb="8">
      <t>イカ</t>
    </rPh>
    <rPh sb="8" eb="11">
      <t>ニュウインガイ</t>
    </rPh>
    <phoneticPr fontId="2"/>
  </si>
  <si>
    <t>入院医療費（医科入院）</t>
    <rPh sb="0" eb="2">
      <t>ニュウイン</t>
    </rPh>
    <rPh sb="2" eb="5">
      <t>イリョウヒ</t>
    </rPh>
    <rPh sb="6" eb="8">
      <t>イカ</t>
    </rPh>
    <rPh sb="8" eb="10">
      <t>ニュウイン</t>
    </rPh>
    <phoneticPr fontId="2"/>
  </si>
  <si>
    <t>歯科医療費（歯科）</t>
    <rPh sb="0" eb="2">
      <t>シカ</t>
    </rPh>
    <rPh sb="2" eb="4">
      <t>イリョウ</t>
    </rPh>
    <rPh sb="4" eb="5">
      <t>ヒ</t>
    </rPh>
    <rPh sb="6" eb="8">
      <t>シカ</t>
    </rPh>
    <phoneticPr fontId="2"/>
  </si>
  <si>
    <t>5年間の自然患者減少率</t>
    <rPh sb="1" eb="3">
      <t>ネンカン</t>
    </rPh>
    <rPh sb="4" eb="6">
      <t>シゼン</t>
    </rPh>
    <rPh sb="6" eb="8">
      <t>カンジャ</t>
    </rPh>
    <rPh sb="8" eb="11">
      <t>ゲンショウリツ</t>
    </rPh>
    <phoneticPr fontId="2"/>
  </si>
  <si>
    <t>診療所・入院</t>
    <rPh sb="0" eb="3">
      <t>シンリョウショ</t>
    </rPh>
    <rPh sb="4" eb="6">
      <t>ニュウイン</t>
    </rPh>
    <phoneticPr fontId="2"/>
  </si>
  <si>
    <t>診療所・外来</t>
    <rPh sb="0" eb="3">
      <t>シンリョウショ</t>
    </rPh>
    <rPh sb="4" eb="6">
      <t>ガイライ</t>
    </rPh>
    <phoneticPr fontId="2"/>
  </si>
  <si>
    <t>対象地域</t>
    <rPh sb="0" eb="4">
      <t>タイショウチイキ</t>
    </rPh>
    <phoneticPr fontId="2"/>
  </si>
  <si>
    <t>人口ピラミッド</t>
    <rPh sb="0" eb="2">
      <t>ジンコウ</t>
    </rPh>
    <phoneticPr fontId="2"/>
  </si>
  <si>
    <t>医療需要</t>
    <rPh sb="0" eb="4">
      <t>イリョウジュヨウ</t>
    </rPh>
    <phoneticPr fontId="2"/>
  </si>
  <si>
    <t>医療需要改（自然減を含む）</t>
    <rPh sb="0" eb="4">
      <t>イリョウジュヨウ</t>
    </rPh>
    <rPh sb="4" eb="5">
      <t>カイ</t>
    </rPh>
    <rPh sb="6" eb="8">
      <t>シゼン</t>
    </rPh>
    <rPh sb="8" eb="9">
      <t>ゲン</t>
    </rPh>
    <rPh sb="10" eb="11">
      <t>フク</t>
    </rPh>
    <phoneticPr fontId="2"/>
  </si>
  <si>
    <t>医療費の将来推計</t>
    <rPh sb="0" eb="2">
      <t>イリョウ</t>
    </rPh>
    <rPh sb="2" eb="3">
      <t>ヒ</t>
    </rPh>
    <rPh sb="4" eb="6">
      <t>ショウライ</t>
    </rPh>
    <rPh sb="6" eb="8">
      <t>スイケイ</t>
    </rPh>
    <phoneticPr fontId="2"/>
  </si>
  <si>
    <t>入院・外来医療費の合計（億円）</t>
    <rPh sb="0" eb="2">
      <t>ニュウイン</t>
    </rPh>
    <rPh sb="3" eb="5">
      <t>ガイライ</t>
    </rPh>
    <rPh sb="5" eb="8">
      <t>イリョウヒ</t>
    </rPh>
    <rPh sb="9" eb="11">
      <t>ゴウケイ</t>
    </rPh>
    <rPh sb="12" eb="14">
      <t>オクエン</t>
    </rPh>
    <phoneticPr fontId="2"/>
  </si>
  <si>
    <t>入院・外来医療費の合計（円）</t>
    <rPh sb="0" eb="2">
      <t>ニュウイン</t>
    </rPh>
    <rPh sb="3" eb="5">
      <t>ガイライ</t>
    </rPh>
    <rPh sb="5" eb="8">
      <t>イリョウヒ</t>
    </rPh>
    <rPh sb="9" eb="11">
      <t>ゴウケイ</t>
    </rPh>
    <rPh sb="12" eb="13">
      <t>エン</t>
    </rPh>
    <phoneticPr fontId="2"/>
  </si>
  <si>
    <t>計算式</t>
    <rPh sb="0" eb="3">
      <t>ケイサンシキ</t>
    </rPh>
    <phoneticPr fontId="2"/>
  </si>
  <si>
    <t>ー</t>
    <phoneticPr fontId="2"/>
  </si>
  <si>
    <t>出所</t>
    <rPh sb="0" eb="2">
      <t>シュッショ</t>
    </rPh>
    <phoneticPr fontId="2"/>
  </si>
  <si>
    <t>国立社会保障・人口問題研究所「将来の男女5歳階級別推計人口」</t>
    <rPh sb="0" eb="6">
      <t>コクリツシャカイホショウ</t>
    </rPh>
    <rPh sb="7" eb="14">
      <t>ジンコウモンダイケンキュウショ</t>
    </rPh>
    <phoneticPr fontId="2"/>
  </si>
  <si>
    <t>①厚生労働省「患者調査」</t>
    <rPh sb="1" eb="6">
      <t>コウセイロウドウショウ</t>
    </rPh>
    <rPh sb="7" eb="11">
      <t>カンジャチョウサ</t>
    </rPh>
    <phoneticPr fontId="2"/>
  </si>
  <si>
    <t>②国立社会保障・人口問題研究所「将来の男女5歳階級別推計人口」</t>
    <rPh sb="1" eb="3">
      <t>コクリツ</t>
    </rPh>
    <rPh sb="3" eb="5">
      <t>シャカイ</t>
    </rPh>
    <rPh sb="5" eb="7">
      <t>ホショウ</t>
    </rPh>
    <rPh sb="8" eb="15">
      <t>ジンコウモンダイケンキュウショ</t>
    </rPh>
    <phoneticPr fontId="2"/>
  </si>
  <si>
    <t>③ー</t>
    <phoneticPr fontId="2"/>
  </si>
  <si>
    <t>②厚生労働省「医療費の動向調査」</t>
    <rPh sb="1" eb="6">
      <t>コウセイロウドウショウ</t>
    </rPh>
    <phoneticPr fontId="2"/>
  </si>
  <si>
    <t>①厚生労働省「患者調査」と国立社会保障・人口問題研究所「将来の男女5歳階級別推計人口」より計算</t>
    <rPh sb="1" eb="6">
      <t>コウセイロウドウショウ</t>
    </rPh>
    <rPh sb="7" eb="11">
      <t>カンジャチョウサ</t>
    </rPh>
    <rPh sb="13" eb="15">
      <t>コクリツ</t>
    </rPh>
    <rPh sb="15" eb="19">
      <t>シャカイホショウ</t>
    </rPh>
    <rPh sb="20" eb="27">
      <t>ジンコウモンダイケンキュウショ</t>
    </rPh>
    <rPh sb="28" eb="30">
      <t>ショウライ</t>
    </rPh>
    <rPh sb="31" eb="33">
      <t>ダンジョ</t>
    </rPh>
    <rPh sb="34" eb="35">
      <t>サイ</t>
    </rPh>
    <rPh sb="35" eb="37">
      <t>カイキュウ</t>
    </rPh>
    <rPh sb="37" eb="38">
      <t>ベツ</t>
    </rPh>
    <rPh sb="38" eb="40">
      <t>スイケイ</t>
    </rPh>
    <rPh sb="40" eb="42">
      <t>ジンコウ</t>
    </rPh>
    <rPh sb="45" eb="47">
      <t>ケイサン</t>
    </rPh>
    <phoneticPr fontId="2"/>
  </si>
  <si>
    <t>①地域の患者数×②地域の１日当たり医療費×③365日</t>
    <rPh sb="1" eb="3">
      <t>チイキ</t>
    </rPh>
    <rPh sb="4" eb="7">
      <t>カンジャスウ</t>
    </rPh>
    <rPh sb="9" eb="11">
      <t>チイキ</t>
    </rPh>
    <rPh sb="13" eb="15">
      <t>ニチア</t>
    </rPh>
    <rPh sb="17" eb="20">
      <t>イリョウヒ</t>
    </rPh>
    <rPh sb="25" eb="26">
      <t>ニチ</t>
    </rPh>
    <phoneticPr fontId="2"/>
  </si>
  <si>
    <t>①地域の人口10万人当たり受療率×②地域の人口</t>
    <rPh sb="1" eb="3">
      <t>チイキ</t>
    </rPh>
    <rPh sb="4" eb="6">
      <t>ジンコウ</t>
    </rPh>
    <rPh sb="8" eb="10">
      <t>マンニン</t>
    </rPh>
    <rPh sb="10" eb="11">
      <t>ア</t>
    </rPh>
    <rPh sb="13" eb="16">
      <t>ジュリョウリツ</t>
    </rPh>
    <rPh sb="18" eb="20">
      <t>チイキ</t>
    </rPh>
    <rPh sb="21" eb="23">
      <t>ジンコウ</t>
    </rPh>
    <phoneticPr fontId="2"/>
  </si>
  <si>
    <t>①地域の人口10万人当たり受療率×②地域の人口×③自然患者減少率</t>
    <rPh sb="1" eb="3">
      <t>チイキ</t>
    </rPh>
    <rPh sb="4" eb="6">
      <t>ジンコウ</t>
    </rPh>
    <rPh sb="8" eb="10">
      <t>マンニン</t>
    </rPh>
    <rPh sb="10" eb="11">
      <t>ア</t>
    </rPh>
    <rPh sb="13" eb="16">
      <t>ジュリョウリツ</t>
    </rPh>
    <rPh sb="18" eb="20">
      <t>チイキ</t>
    </rPh>
    <rPh sb="21" eb="23">
      <t>ジンコウ</t>
    </rPh>
    <rPh sb="25" eb="27">
      <t>シゼン</t>
    </rPh>
    <rPh sb="27" eb="29">
      <t>カンジャ</t>
    </rPh>
    <rPh sb="29" eb="32">
      <t>ゲンショウリツ</t>
    </rPh>
    <phoneticPr fontId="2"/>
  </si>
  <si>
    <t>日付</t>
    <rPh sb="0" eb="2">
      <t>ヒヅケ</t>
    </rPh>
    <phoneticPr fontId="2"/>
  </si>
  <si>
    <t>平成30（2018）年</t>
    <rPh sb="10" eb="11">
      <t>ネン</t>
    </rPh>
    <phoneticPr fontId="2"/>
  </si>
  <si>
    <t>①平成29年10月、②平成30（2018）年</t>
    <rPh sb="1" eb="3">
      <t>ヘイセイ</t>
    </rPh>
    <rPh sb="5" eb="6">
      <t>ネン</t>
    </rPh>
    <rPh sb="8" eb="9">
      <t>ガツ</t>
    </rPh>
    <rPh sb="11" eb="13">
      <t>ヘイセイ</t>
    </rPh>
    <rPh sb="21" eb="22">
      <t>ネン</t>
    </rPh>
    <phoneticPr fontId="2"/>
  </si>
  <si>
    <t>①平成29年10月、平成30（2018）年、②令和2年度</t>
    <rPh sb="1" eb="3">
      <t>ヘイセイ</t>
    </rPh>
    <rPh sb="5" eb="6">
      <t>ネン</t>
    </rPh>
    <rPh sb="8" eb="9">
      <t>ガツ</t>
    </rPh>
    <rPh sb="10" eb="12">
      <t>ヘイセイ</t>
    </rPh>
    <rPh sb="20" eb="21">
      <t>ネン</t>
    </rPh>
    <rPh sb="23" eb="25">
      <t>レイワ</t>
    </rPh>
    <rPh sb="26" eb="28">
      <t>ネンド</t>
    </rPh>
    <phoneticPr fontId="2"/>
  </si>
  <si>
    <t>全国</t>
  </si>
  <si>
    <t>０～４歳</t>
  </si>
  <si>
    <t>　５～１４</t>
  </si>
  <si>
    <t>１５～２４</t>
  </si>
  <si>
    <t>２５～３４</t>
  </si>
  <si>
    <t>３５～４４</t>
  </si>
  <si>
    <t>４５～５４</t>
  </si>
  <si>
    <t>５５～６４</t>
  </si>
  <si>
    <t>６５～７４</t>
  </si>
  <si>
    <t>６５歳以上（再掲）</t>
  </si>
  <si>
    <t>７０歳以上（再掲）</t>
  </si>
  <si>
    <t>全国</t>
    <rPh sb="0" eb="2">
      <t>ゼンコク</t>
    </rPh>
    <phoneticPr fontId="2"/>
  </si>
  <si>
    <t>全国計</t>
    <rPh sb="0" eb="2">
      <t>ゼンコク</t>
    </rPh>
    <rPh sb="2" eb="3">
      <t>ケイ</t>
    </rPh>
    <phoneticPr fontId="2"/>
  </si>
  <si>
    <t>令和2年患者調査</t>
    <rPh sb="0" eb="2">
      <t>レイワ</t>
    </rPh>
    <rPh sb="3" eb="4">
      <t>ネン</t>
    </rPh>
    <rPh sb="4" eb="8">
      <t>カンジャチョウサ</t>
    </rPh>
    <phoneticPr fontId="2"/>
  </si>
  <si>
    <t>受療率（人口１０万対），入院－外来（初診－再来）・施設の種類×性・年齢階級（10歳）×都道府県別</t>
  </si>
  <si>
    <t>https://www.e-stat.go.jp/stat-search/files?page=1&amp;layout=datalist&amp;toukei=00450022&amp;tstat=000001031167&amp;cycle=7&amp;tclass1=000001166809&amp;tclass2=000001166811&amp;tclass3=000001166815&amp;tclass4=000001166817&amp;tclass5val=0</t>
  </si>
  <si>
    <t>７５～８４</t>
  </si>
  <si>
    <t>８５歳以上</t>
  </si>
  <si>
    <t>７５歳以上（再掲）</t>
  </si>
  <si>
    <t>2045/2020</t>
    <phoneticPr fontId="2"/>
  </si>
  <si>
    <t>https://www.mhlw.go.jp/topics/medias/year/21/index.html</t>
    <phoneticPr fontId="2"/>
  </si>
  <si>
    <t>令和3年度</t>
    <rPh sb="0" eb="2">
      <t>レイワ</t>
    </rPh>
    <rPh sb="3" eb="5">
      <t>ネンド</t>
    </rPh>
    <phoneticPr fontId="2"/>
  </si>
  <si>
    <t>令和3年度医療費の動向_p25表31-1「１日あたり医療費」</t>
    <rPh sb="0" eb="2">
      <t>レイワ</t>
    </rPh>
    <rPh sb="3" eb="5">
      <t>ネンド</t>
    </rPh>
    <rPh sb="5" eb="8">
      <t>イリョウヒ</t>
    </rPh>
    <rPh sb="9" eb="11">
      <t>ドウコウ</t>
    </rPh>
    <rPh sb="15" eb="16">
      <t>ヒョウ</t>
    </rPh>
    <rPh sb="22" eb="23">
      <t>ニチ</t>
    </rPh>
    <rPh sb="26" eb="28">
      <t>イリョウ</t>
    </rPh>
    <rPh sb="28" eb="29">
      <t>ヒ</t>
    </rPh>
    <phoneticPr fontId="2"/>
  </si>
  <si>
    <t>将来の男女5歳階級別推計人口（2015年は国勢調査による実績値）</t>
  </si>
  <si>
    <t>生産年齢人口減少数⇒</t>
    <rPh sb="0" eb="2">
      <t>セイサン</t>
    </rPh>
    <rPh sb="2" eb="4">
      <t>ネンレイ</t>
    </rPh>
    <rPh sb="4" eb="6">
      <t>ジンコウ</t>
    </rPh>
    <rPh sb="6" eb="9">
      <t>ゲンショウスウ</t>
    </rPh>
    <phoneticPr fontId="2"/>
  </si>
  <si>
    <t>１日当たり検査点数</t>
    <rPh sb="1" eb="2">
      <t>ニチ</t>
    </rPh>
    <rPh sb="2" eb="3">
      <t>ア</t>
    </rPh>
    <rPh sb="5" eb="9">
      <t>ケンサテンスウ</t>
    </rPh>
    <phoneticPr fontId="2"/>
  </si>
  <si>
    <t>-</t>
    <phoneticPr fontId="2"/>
  </si>
  <si>
    <t>１人あたり</t>
    <rPh sb="1" eb="2">
      <t>ニン</t>
    </rPh>
    <phoneticPr fontId="2"/>
  </si>
  <si>
    <t>全患者合計</t>
    <rPh sb="0" eb="1">
      <t>ゼン</t>
    </rPh>
    <rPh sb="1" eb="3">
      <t>カンジャ</t>
    </rPh>
    <rPh sb="3" eb="5">
      <t>ゴウケイ</t>
    </rPh>
    <phoneticPr fontId="2"/>
  </si>
  <si>
    <t>検査ニーズ（１日あたりの検査点数の総合計）</t>
    <rPh sb="0" eb="2">
      <t>ケンサ</t>
    </rPh>
    <rPh sb="7" eb="8">
      <t>ニチ</t>
    </rPh>
    <rPh sb="12" eb="14">
      <t>ケンサ</t>
    </rPh>
    <rPh sb="14" eb="16">
      <t>テンスウ</t>
    </rPh>
    <rPh sb="17" eb="18">
      <t>ソウ</t>
    </rPh>
    <rPh sb="18" eb="20">
      <t>ゴウケイ</t>
    </rPh>
    <phoneticPr fontId="2"/>
  </si>
  <si>
    <t>変化率のまとめ</t>
    <rPh sb="0" eb="3">
      <t>ヘンカリツ</t>
    </rPh>
    <phoneticPr fontId="2"/>
  </si>
  <si>
    <t>人口</t>
    <rPh sb="0" eb="2">
      <t>ジンコウ</t>
    </rPh>
    <phoneticPr fontId="2"/>
  </si>
  <si>
    <t>0-14歳人口</t>
    <rPh sb="4" eb="5">
      <t>サイ</t>
    </rPh>
    <rPh sb="5" eb="7">
      <t>ジンコウ</t>
    </rPh>
    <phoneticPr fontId="2"/>
  </si>
  <si>
    <t>15-64歳人口</t>
    <rPh sb="5" eb="6">
      <t>サイ</t>
    </rPh>
    <rPh sb="6" eb="8">
      <t>ジンコウ</t>
    </rPh>
    <phoneticPr fontId="2"/>
  </si>
  <si>
    <t>65歳以上人口</t>
    <rPh sb="2" eb="3">
      <t>サイ</t>
    </rPh>
    <rPh sb="3" eb="5">
      <t>イジョウ</t>
    </rPh>
    <rPh sb="5" eb="7">
      <t>ジンコウ</t>
    </rPh>
    <phoneticPr fontId="2"/>
  </si>
  <si>
    <t>75歳以上人口</t>
    <rPh sb="2" eb="3">
      <t>サイ</t>
    </rPh>
    <rPh sb="3" eb="5">
      <t>イジョウ</t>
    </rPh>
    <rPh sb="5" eb="7">
      <t>ジンコウ</t>
    </rPh>
    <phoneticPr fontId="2"/>
  </si>
  <si>
    <t>指標</t>
    <rPh sb="0" eb="2">
      <t>シヒョウ</t>
    </rPh>
    <phoneticPr fontId="2"/>
  </si>
  <si>
    <t>2045-2020</t>
    <phoneticPr fontId="2"/>
  </si>
  <si>
    <t>入院患者数</t>
    <rPh sb="0" eb="2">
      <t>ニュウイン</t>
    </rPh>
    <rPh sb="2" eb="5">
      <t>カンジャスウ</t>
    </rPh>
    <phoneticPr fontId="2"/>
  </si>
  <si>
    <t>入院患者数（病院）</t>
    <rPh sb="0" eb="2">
      <t>ニュウイン</t>
    </rPh>
    <rPh sb="2" eb="5">
      <t>カンジャスウ</t>
    </rPh>
    <rPh sb="6" eb="8">
      <t>ビョウイン</t>
    </rPh>
    <phoneticPr fontId="2"/>
  </si>
  <si>
    <t>入院患者数（診療所）</t>
    <rPh sb="0" eb="2">
      <t>ニュウイン</t>
    </rPh>
    <rPh sb="2" eb="5">
      <t>カンジャスウ</t>
    </rPh>
    <rPh sb="6" eb="9">
      <t>シンリョウショ</t>
    </rPh>
    <phoneticPr fontId="2"/>
  </si>
  <si>
    <t>外来患者数</t>
    <rPh sb="0" eb="2">
      <t>ガイライ</t>
    </rPh>
    <rPh sb="2" eb="5">
      <t>カンジャスウ</t>
    </rPh>
    <phoneticPr fontId="2"/>
  </si>
  <si>
    <t>外来患者数（病院）</t>
    <rPh sb="0" eb="2">
      <t>ガイライ</t>
    </rPh>
    <rPh sb="2" eb="5">
      <t>カンジャスウ</t>
    </rPh>
    <rPh sb="6" eb="8">
      <t>ビョウイン</t>
    </rPh>
    <phoneticPr fontId="2"/>
  </si>
  <si>
    <t>外来患者数（診療所）</t>
    <rPh sb="0" eb="5">
      <t>ガイライカンジャスウ</t>
    </rPh>
    <rPh sb="6" eb="9">
      <t>シンリョウショ</t>
    </rPh>
    <phoneticPr fontId="2"/>
  </si>
  <si>
    <t>医療費（合計）</t>
    <rPh sb="0" eb="3">
      <t>イリョウヒ</t>
    </rPh>
    <rPh sb="4" eb="6">
      <t>ゴウケイ</t>
    </rPh>
    <phoneticPr fontId="2"/>
  </si>
  <si>
    <t>医療費（入院）</t>
    <rPh sb="0" eb="3">
      <t>イリョウヒ</t>
    </rPh>
    <rPh sb="4" eb="6">
      <t>ニュウイン</t>
    </rPh>
    <phoneticPr fontId="2"/>
  </si>
  <si>
    <t>医療費（外来）</t>
    <rPh sb="0" eb="3">
      <t>イリョウヒ</t>
    </rPh>
    <rPh sb="4" eb="6">
      <t>ガイライ</t>
    </rPh>
    <phoneticPr fontId="2"/>
  </si>
  <si>
    <t>介護受給者数</t>
    <rPh sb="0" eb="5">
      <t>カイゴジュキュウシャ</t>
    </rPh>
    <rPh sb="5" eb="6">
      <t>スウ</t>
    </rPh>
    <phoneticPr fontId="2"/>
  </si>
  <si>
    <t>臨床検査ﾆｰｽﾞ（入院）</t>
    <rPh sb="0" eb="4">
      <t>リンショウケンサ</t>
    </rPh>
    <rPh sb="9" eb="11">
      <t>ニュウイン</t>
    </rPh>
    <phoneticPr fontId="2"/>
  </si>
  <si>
    <t>臨床検査ﾆｰｽﾞ（外来）</t>
    <rPh sb="0" eb="4">
      <t>リンショウケンサ</t>
    </rPh>
    <rPh sb="9" eb="11">
      <t>ガイライ</t>
    </rPh>
    <phoneticPr fontId="2"/>
  </si>
  <si>
    <t>入院ﾆｰｽﾞ</t>
    <rPh sb="0" eb="2">
      <t>ニュウイン</t>
    </rPh>
    <phoneticPr fontId="2"/>
  </si>
  <si>
    <t>外来ﾆｰｽﾞ</t>
    <rPh sb="0" eb="2">
      <t>ガイライ</t>
    </rPh>
    <phoneticPr fontId="2"/>
  </si>
  <si>
    <t>（病院）</t>
    <rPh sb="1" eb="3">
      <t>ビョウイン</t>
    </rPh>
    <phoneticPr fontId="2"/>
  </si>
  <si>
    <t>（診療所）</t>
    <rPh sb="1" eb="4">
      <t>シンリョウショ</t>
    </rPh>
    <phoneticPr fontId="2"/>
  </si>
  <si>
    <t>臨床検査ﾆｰｽﾞ（合計）</t>
    <rPh sb="0" eb="4">
      <t>リンショウケンサ</t>
    </rPh>
    <rPh sb="9" eb="11">
      <t>ゴウケイ</t>
    </rPh>
    <phoneticPr fontId="2"/>
  </si>
  <si>
    <t>市区町村</t>
    <rPh sb="0" eb="4">
      <t>シクチョウソン</t>
    </rPh>
    <phoneticPr fontId="2"/>
  </si>
  <si>
    <t>人口（2020）</t>
    <rPh sb="0" eb="2">
      <t>ジンコウ</t>
    </rPh>
    <phoneticPr fontId="2"/>
  </si>
  <si>
    <t>人口(2045）</t>
    <rPh sb="0" eb="2">
      <t>ジンコウ</t>
    </rPh>
    <phoneticPr fontId="2"/>
  </si>
  <si>
    <t>推計値</t>
    <rPh sb="0" eb="2">
      <t>スイケイ</t>
    </rPh>
    <rPh sb="2" eb="3">
      <t>チ</t>
    </rPh>
    <phoneticPr fontId="2"/>
  </si>
  <si>
    <t>推計値</t>
    <rPh sb="0" eb="3">
      <t>スイケイチ</t>
    </rPh>
    <phoneticPr fontId="2"/>
  </si>
  <si>
    <t>人口(2015）</t>
    <rPh sb="0" eb="2">
      <t>ジンコウ</t>
    </rPh>
    <phoneticPr fontId="2"/>
  </si>
  <si>
    <t>国勢調査</t>
    <rPh sb="0" eb="4">
      <t>コクセイチョウサ</t>
    </rPh>
    <phoneticPr fontId="2"/>
  </si>
  <si>
    <t>東京都</t>
  </si>
  <si>
    <t>八王子市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</si>
</sst>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%"/>
    <numFmt numFmtId="177" formatCode="#,##0.0;[Red]\-#,##0.0"/>
    <numFmt numFmtId="178" formatCode="0.0"/>
  </numFmts>
  <fonts count="1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i/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9" fillId="0" borderId="0">
      <alignment vertical="center"/>
    </xf>
  </cellStyleXfs>
  <cellXfs count="156">
    <xf numFmtId="0" fontId="0" fillId="0" borderId="0" xfId="0"/>
    <xf numFmtId="0" fontId="0" fillId="2" borderId="0" xfId="0" applyFill="1"/>
    <xf numFmtId="0" fontId="0" fillId="3" borderId="0" xfId="0" applyFill="1"/>
    <xf numFmtId="0" fontId="3" fillId="0" borderId="0" xfId="0" applyFont="1"/>
    <xf numFmtId="0" fontId="0" fillId="0" borderId="0" xfId="0" applyAlignment="1">
      <alignment vertical="center"/>
    </xf>
    <xf numFmtId="0" fontId="0" fillId="6" borderId="0" xfId="0" applyFill="1" applyAlignment="1">
      <alignment vertical="center"/>
    </xf>
    <xf numFmtId="38" fontId="4" fillId="6" borderId="0" xfId="1" applyFont="1" applyFill="1">
      <alignment vertical="center"/>
    </xf>
    <xf numFmtId="38" fontId="0" fillId="6" borderId="0" xfId="1" applyFont="1" applyFill="1">
      <alignment vertical="center"/>
    </xf>
    <xf numFmtId="0" fontId="0" fillId="2" borderId="0" xfId="0" applyFill="1" applyAlignment="1">
      <alignment vertical="center"/>
    </xf>
    <xf numFmtId="38" fontId="4" fillId="2" borderId="0" xfId="1" applyFont="1" applyFill="1">
      <alignment vertical="center"/>
    </xf>
    <xf numFmtId="2" fontId="0" fillId="2" borderId="0" xfId="0" applyNumberFormat="1" applyFill="1" applyAlignment="1">
      <alignment vertical="center"/>
    </xf>
    <xf numFmtId="0" fontId="0" fillId="7" borderId="0" xfId="0" applyFill="1" applyAlignment="1">
      <alignment vertical="center"/>
    </xf>
    <xf numFmtId="0" fontId="0" fillId="7" borderId="0" xfId="0" applyFill="1" applyAlignment="1">
      <alignment horizontal="center" vertical="center"/>
    </xf>
    <xf numFmtId="0" fontId="0" fillId="8" borderId="0" xfId="0" applyFill="1" applyAlignment="1">
      <alignment vertical="center"/>
    </xf>
    <xf numFmtId="38" fontId="4" fillId="8" borderId="0" xfId="1" applyFont="1" applyFill="1">
      <alignment vertical="center"/>
    </xf>
    <xf numFmtId="0" fontId="0" fillId="8" borderId="0" xfId="0" applyFill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shrinkToFit="1"/>
    </xf>
    <xf numFmtId="0" fontId="8" fillId="0" borderId="0" xfId="2" applyAlignment="1">
      <alignment shrinkToFit="1"/>
    </xf>
    <xf numFmtId="0" fontId="0" fillId="7" borderId="0" xfId="0" applyFill="1"/>
    <xf numFmtId="0" fontId="7" fillId="0" borderId="0" xfId="0" applyFont="1" applyAlignment="1">
      <alignment horizontal="right" vertical="center" shrinkToFit="1"/>
    </xf>
    <xf numFmtId="0" fontId="0" fillId="9" borderId="0" xfId="0" applyFill="1"/>
    <xf numFmtId="0" fontId="0" fillId="10" borderId="0" xfId="0" applyFill="1" applyAlignment="1">
      <alignment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vertical="center"/>
    </xf>
    <xf numFmtId="0" fontId="0" fillId="11" borderId="0" xfId="0" applyFill="1"/>
    <xf numFmtId="0" fontId="0" fillId="4" borderId="0" xfId="0" applyFill="1" applyAlignment="1">
      <alignment vertical="center"/>
    </xf>
    <xf numFmtId="38" fontId="4" fillId="4" borderId="0" xfId="1" applyFont="1" applyFill="1">
      <alignment vertical="center"/>
    </xf>
    <xf numFmtId="38" fontId="4" fillId="0" borderId="0" xfId="1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7" borderId="0" xfId="0" applyFont="1" applyFill="1"/>
    <xf numFmtId="0" fontId="6" fillId="4" borderId="0" xfId="0" applyFont="1" applyFill="1"/>
    <xf numFmtId="0" fontId="0" fillId="0" borderId="0" xfId="0" applyAlignment="1">
      <alignment horizontal="center"/>
    </xf>
    <xf numFmtId="38" fontId="0" fillId="0" borderId="0" xfId="1" applyFont="1" applyFill="1">
      <alignment vertical="center"/>
    </xf>
    <xf numFmtId="38" fontId="0" fillId="0" borderId="0" xfId="0" applyNumberFormat="1"/>
    <xf numFmtId="38" fontId="0" fillId="6" borderId="0" xfId="1" applyFont="1" applyFill="1" applyAlignment="1">
      <alignment vertical="center"/>
    </xf>
    <xf numFmtId="38" fontId="0" fillId="0" borderId="0" xfId="1" applyFont="1" applyFill="1" applyAlignment="1">
      <alignment vertical="center"/>
    </xf>
    <xf numFmtId="0" fontId="0" fillId="5" borderId="0" xfId="0" applyFill="1"/>
    <xf numFmtId="0" fontId="4" fillId="4" borderId="0" xfId="1" applyNumberFormat="1" applyFont="1" applyFill="1">
      <alignment vertical="center"/>
    </xf>
    <xf numFmtId="38" fontId="0" fillId="7" borderId="0" xfId="1" applyFont="1" applyFill="1" applyAlignment="1"/>
    <xf numFmtId="0" fontId="9" fillId="0" borderId="0" xfId="0" applyFont="1"/>
    <xf numFmtId="38" fontId="0" fillId="0" borderId="1" xfId="0" applyNumberFormat="1" applyBorder="1"/>
    <xf numFmtId="0" fontId="0" fillId="4" borderId="1" xfId="0" applyFill="1" applyBorder="1"/>
    <xf numFmtId="0" fontId="0" fillId="7" borderId="1" xfId="0" applyFill="1" applyBorder="1"/>
    <xf numFmtId="176" fontId="0" fillId="0" borderId="0" xfId="3" applyNumberFormat="1" applyFont="1" applyAlignment="1"/>
    <xf numFmtId="0" fontId="0" fillId="12" borderId="0" xfId="0" applyFill="1"/>
    <xf numFmtId="0" fontId="0" fillId="8" borderId="0" xfId="0" applyFill="1"/>
    <xf numFmtId="38" fontId="0" fillId="8" borderId="0" xfId="1" applyFont="1" applyFill="1" applyAlignment="1"/>
    <xf numFmtId="38" fontId="0" fillId="8" borderId="0" xfId="0" applyNumberFormat="1" applyFill="1"/>
    <xf numFmtId="0" fontId="0" fillId="13" borderId="0" xfId="0" applyFill="1"/>
    <xf numFmtId="38" fontId="0" fillId="13" borderId="0" xfId="1" applyFont="1" applyFill="1" applyAlignment="1"/>
    <xf numFmtId="0" fontId="0" fillId="6" borderId="0" xfId="0" applyFill="1"/>
    <xf numFmtId="38" fontId="0" fillId="6" borderId="0" xfId="1" applyFont="1" applyFill="1" applyAlignment="1"/>
    <xf numFmtId="0" fontId="0" fillId="14" borderId="0" xfId="0" applyFill="1"/>
    <xf numFmtId="38" fontId="0" fillId="14" borderId="0" xfId="1" applyFont="1" applyFill="1" applyAlignment="1"/>
    <xf numFmtId="38" fontId="0" fillId="14" borderId="0" xfId="0" applyNumberFormat="1" applyFill="1"/>
    <xf numFmtId="0" fontId="0" fillId="4" borderId="0" xfId="0" applyFill="1"/>
    <xf numFmtId="38" fontId="0" fillId="8" borderId="0" xfId="1" applyFont="1" applyFill="1" applyAlignment="1">
      <alignment shrinkToFit="1"/>
    </xf>
    <xf numFmtId="38" fontId="0" fillId="0" borderId="0" xfId="0" applyNumberFormat="1" applyAlignment="1">
      <alignment shrinkToFit="1"/>
    </xf>
    <xf numFmtId="38" fontId="0" fillId="14" borderId="0" xfId="1" applyFont="1" applyFill="1" applyAlignment="1">
      <alignment shrinkToFit="1"/>
    </xf>
    <xf numFmtId="38" fontId="0" fillId="4" borderId="0" xfId="0" applyNumberFormat="1" applyFill="1" applyAlignment="1">
      <alignment shrinkToFit="1"/>
    </xf>
    <xf numFmtId="38" fontId="0" fillId="13" borderId="0" xfId="1" applyFont="1" applyFill="1" applyAlignment="1">
      <alignment shrinkToFit="1"/>
    </xf>
    <xf numFmtId="38" fontId="0" fillId="12" borderId="0" xfId="0" applyNumberFormat="1" applyFill="1" applyAlignment="1">
      <alignment shrinkToFit="1"/>
    </xf>
    <xf numFmtId="0" fontId="0" fillId="6" borderId="0" xfId="1" applyNumberFormat="1" applyFont="1" applyFill="1" applyAlignment="1"/>
    <xf numFmtId="9" fontId="0" fillId="0" borderId="0" xfId="3" applyFont="1" applyFill="1" applyAlignment="1"/>
    <xf numFmtId="38" fontId="4" fillId="6" borderId="0" xfId="1" applyFont="1" applyFill="1" applyAlignment="1">
      <alignment vertical="center" shrinkToFit="1"/>
    </xf>
    <xf numFmtId="38" fontId="0" fillId="6" borderId="0" xfId="1" applyFont="1" applyFill="1" applyAlignment="1">
      <alignment vertical="center" shrinkToFit="1"/>
    </xf>
    <xf numFmtId="0" fontId="0" fillId="8" borderId="2" xfId="0" applyFill="1" applyBorder="1"/>
    <xf numFmtId="0" fontId="6" fillId="0" borderId="0" xfId="0" applyFont="1" applyAlignment="1">
      <alignment shrinkToFit="1"/>
    </xf>
    <xf numFmtId="38" fontId="0" fillId="13" borderId="0" xfId="0" applyNumberFormat="1" applyFill="1" applyAlignment="1">
      <alignment shrinkToFit="1"/>
    </xf>
    <xf numFmtId="38" fontId="0" fillId="13" borderId="10" xfId="0" applyNumberFormat="1" applyFill="1" applyBorder="1" applyAlignment="1">
      <alignment shrinkToFit="1"/>
    </xf>
    <xf numFmtId="177" fontId="0" fillId="13" borderId="0" xfId="0" applyNumberFormat="1" applyFill="1" applyAlignment="1">
      <alignment shrinkToFit="1"/>
    </xf>
    <xf numFmtId="0" fontId="0" fillId="15" borderId="4" xfId="0" applyFill="1" applyBorder="1" applyAlignment="1">
      <alignment shrinkToFit="1"/>
    </xf>
    <xf numFmtId="0" fontId="0" fillId="15" borderId="5" xfId="0" applyFill="1" applyBorder="1" applyAlignment="1">
      <alignment shrinkToFit="1"/>
    </xf>
    <xf numFmtId="0" fontId="0" fillId="15" borderId="6" xfId="0" applyFill="1" applyBorder="1" applyAlignment="1">
      <alignment shrinkToFit="1"/>
    </xf>
    <xf numFmtId="0" fontId="0" fillId="13" borderId="7" xfId="0" applyFill="1" applyBorder="1" applyAlignment="1">
      <alignment shrinkToFit="1"/>
    </xf>
    <xf numFmtId="0" fontId="0" fillId="13" borderId="0" xfId="0" applyFill="1" applyAlignment="1">
      <alignment shrinkToFit="1"/>
    </xf>
    <xf numFmtId="9" fontId="0" fillId="13" borderId="8" xfId="3" applyFont="1" applyFill="1" applyBorder="1" applyAlignment="1">
      <alignment shrinkToFit="1"/>
    </xf>
    <xf numFmtId="0" fontId="0" fillId="13" borderId="9" xfId="0" applyFill="1" applyBorder="1" applyAlignment="1">
      <alignment shrinkToFit="1"/>
    </xf>
    <xf numFmtId="0" fontId="0" fillId="13" borderId="10" xfId="0" applyFill="1" applyBorder="1" applyAlignment="1">
      <alignment shrinkToFit="1"/>
    </xf>
    <xf numFmtId="9" fontId="0" fillId="13" borderId="11" xfId="3" applyFont="1" applyFill="1" applyBorder="1" applyAlignment="1">
      <alignment shrinkToFit="1"/>
    </xf>
    <xf numFmtId="0" fontId="8" fillId="0" borderId="0" xfId="2" applyFill="1" applyBorder="1"/>
    <xf numFmtId="0" fontId="8" fillId="0" borderId="0" xfId="2"/>
    <xf numFmtId="0" fontId="8" fillId="0" borderId="0" xfId="2" applyAlignment="1">
      <alignment horizontal="left" shrinkToFit="1"/>
    </xf>
    <xf numFmtId="38" fontId="4" fillId="5" borderId="0" xfId="1" applyFont="1" applyFill="1">
      <alignment vertical="center"/>
    </xf>
    <xf numFmtId="38" fontId="4" fillId="3" borderId="0" xfId="1" applyFont="1" applyFill="1">
      <alignment vertical="center"/>
    </xf>
    <xf numFmtId="38" fontId="6" fillId="3" borderId="0" xfId="0" applyNumberFormat="1" applyFont="1" applyFill="1"/>
    <xf numFmtId="38" fontId="6" fillId="6" borderId="0" xfId="0" applyNumberFormat="1" applyFont="1" applyFill="1"/>
    <xf numFmtId="38" fontId="4" fillId="13" borderId="0" xfId="1" applyFont="1" applyFill="1">
      <alignment vertical="center"/>
    </xf>
    <xf numFmtId="38" fontId="6" fillId="13" borderId="0" xfId="0" applyNumberFormat="1" applyFont="1" applyFill="1"/>
    <xf numFmtId="38" fontId="4" fillId="14" borderId="0" xfId="1" applyFont="1" applyFill="1">
      <alignment vertical="center"/>
    </xf>
    <xf numFmtId="38" fontId="6" fillId="14" borderId="0" xfId="0" applyNumberFormat="1" applyFont="1" applyFill="1"/>
    <xf numFmtId="38" fontId="6" fillId="8" borderId="0" xfId="0" applyNumberFormat="1" applyFont="1" applyFill="1"/>
    <xf numFmtId="38" fontId="4" fillId="10" borderId="0" xfId="1" applyFont="1" applyFill="1">
      <alignment vertical="center"/>
    </xf>
    <xf numFmtId="38" fontId="6" fillId="10" borderId="0" xfId="0" applyNumberFormat="1" applyFont="1" applyFill="1"/>
    <xf numFmtId="38" fontId="6" fillId="2" borderId="0" xfId="0" applyNumberFormat="1" applyFont="1" applyFill="1"/>
    <xf numFmtId="176" fontId="0" fillId="0" borderId="13" xfId="3" applyNumberFormat="1" applyFont="1" applyBorder="1" applyAlignment="1"/>
    <xf numFmtId="176" fontId="0" fillId="0" borderId="14" xfId="3" applyNumberFormat="1" applyFont="1" applyBorder="1" applyAlignment="1"/>
    <xf numFmtId="0" fontId="0" fillId="13" borderId="2" xfId="0" applyFill="1" applyBorder="1"/>
    <xf numFmtId="38" fontId="0" fillId="5" borderId="3" xfId="1" applyFont="1" applyFill="1" applyBorder="1" applyAlignment="1"/>
    <xf numFmtId="0" fontId="0" fillId="14" borderId="2" xfId="0" applyFill="1" applyBorder="1"/>
    <xf numFmtId="38" fontId="0" fillId="5" borderId="3" xfId="1" applyFont="1" applyFill="1" applyBorder="1" applyAlignment="1">
      <alignment shrinkToFit="1"/>
    </xf>
    <xf numFmtId="176" fontId="0" fillId="16" borderId="12" xfId="3" applyNumberFormat="1" applyFont="1" applyFill="1" applyBorder="1" applyAlignment="1">
      <alignment shrinkToFit="1"/>
    </xf>
    <xf numFmtId="176" fontId="0" fillId="17" borderId="12" xfId="3" applyNumberFormat="1" applyFont="1" applyFill="1" applyBorder="1" applyAlignment="1">
      <alignment shrinkToFit="1"/>
    </xf>
    <xf numFmtId="176" fontId="0" fillId="18" borderId="12" xfId="3" applyNumberFormat="1" applyFont="1" applyFill="1" applyBorder="1" applyAlignment="1">
      <alignment shrinkToFit="1"/>
    </xf>
    <xf numFmtId="176" fontId="0" fillId="15" borderId="12" xfId="3" applyNumberFormat="1" applyFont="1" applyFill="1" applyBorder="1" applyAlignment="1">
      <alignment shrinkToFit="1"/>
    </xf>
    <xf numFmtId="38" fontId="0" fillId="9" borderId="3" xfId="1" applyFont="1" applyFill="1" applyBorder="1" applyAlignment="1"/>
    <xf numFmtId="38" fontId="0" fillId="9" borderId="15" xfId="1" applyFont="1" applyFill="1" applyBorder="1" applyAlignment="1"/>
    <xf numFmtId="38" fontId="0" fillId="9" borderId="3" xfId="1" applyFont="1" applyFill="1" applyBorder="1" applyAlignment="1">
      <alignment shrinkToFit="1"/>
    </xf>
    <xf numFmtId="38" fontId="0" fillId="9" borderId="15" xfId="1" applyFont="1" applyFill="1" applyBorder="1" applyAlignment="1">
      <alignment shrinkToFit="1"/>
    </xf>
    <xf numFmtId="0" fontId="6" fillId="0" borderId="0" xfId="0" applyFont="1" applyAlignment="1">
      <alignment vertical="center"/>
    </xf>
    <xf numFmtId="0" fontId="6" fillId="0" borderId="0" xfId="0" applyFont="1"/>
    <xf numFmtId="0" fontId="10" fillId="0" borderId="0" xfId="0" applyFont="1"/>
    <xf numFmtId="38" fontId="0" fillId="0" borderId="0" xfId="1" applyFont="1" applyFill="1" applyAlignment="1"/>
    <xf numFmtId="0" fontId="0" fillId="10" borderId="0" xfId="0" applyFill="1"/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shrinkToFit="1"/>
    </xf>
    <xf numFmtId="3" fontId="0" fillId="0" borderId="1" xfId="0" applyNumberFormat="1" applyBorder="1"/>
    <xf numFmtId="178" fontId="0" fillId="0" borderId="0" xfId="0" applyNumberFormat="1"/>
    <xf numFmtId="176" fontId="0" fillId="0" borderId="1" xfId="3" applyNumberFormat="1" applyFont="1" applyBorder="1" applyAlignment="1">
      <alignment horizontal="center" vertical="center"/>
    </xf>
    <xf numFmtId="176" fontId="0" fillId="0" borderId="0" xfId="3" applyNumberFormat="1" applyFont="1" applyFill="1" applyBorder="1" applyAlignment="1">
      <alignment shrinkToFit="1"/>
    </xf>
    <xf numFmtId="38" fontId="0" fillId="4" borderId="0" xfId="1" applyFont="1" applyFill="1" applyAlignment="1">
      <alignment shrinkToFit="1"/>
    </xf>
    <xf numFmtId="0" fontId="11" fillId="14" borderId="0" xfId="0" applyFont="1" applyFill="1"/>
    <xf numFmtId="0" fontId="6" fillId="8" borderId="1" xfId="0" applyFont="1" applyFill="1" applyBorder="1"/>
    <xf numFmtId="0" fontId="6" fillId="8" borderId="0" xfId="0" applyFont="1" applyFill="1"/>
    <xf numFmtId="0" fontId="0" fillId="8" borderId="1" xfId="0" applyFill="1" applyBorder="1"/>
    <xf numFmtId="55" fontId="6" fillId="0" borderId="0" xfId="0" applyNumberFormat="1" applyFont="1"/>
    <xf numFmtId="176" fontId="0" fillId="0" borderId="0" xfId="3" applyNumberFormat="1" applyFont="1" applyAlignment="1">
      <alignment shrinkToFit="1"/>
    </xf>
    <xf numFmtId="9" fontId="0" fillId="0" borderId="0" xfId="3" applyFont="1" applyAlignment="1"/>
    <xf numFmtId="0" fontId="13" fillId="0" borderId="0" xfId="0" applyFont="1" applyAlignment="1">
      <alignment horizontal="right"/>
    </xf>
    <xf numFmtId="9" fontId="13" fillId="0" borderId="0" xfId="3" applyFont="1" applyAlignment="1"/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vertical="center"/>
    </xf>
    <xf numFmtId="38" fontId="0" fillId="0" borderId="0" xfId="1" applyFont="1" applyAlignment="1"/>
    <xf numFmtId="0" fontId="14" fillId="21" borderId="1" xfId="0" applyFont="1" applyFill="1" applyBorder="1" applyAlignment="1">
      <alignment horizontal="center"/>
    </xf>
    <xf numFmtId="0" fontId="15" fillId="21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shrinkToFit="1"/>
    </xf>
    <xf numFmtId="176" fontId="0" fillId="0" borderId="1" xfId="3" applyNumberFormat="1" applyFont="1" applyBorder="1" applyAlignment="1">
      <alignment horizontal="center" vertical="center" shrinkToFit="1"/>
    </xf>
    <xf numFmtId="38" fontId="0" fillId="0" borderId="1" xfId="0" applyNumberFormat="1" applyBorder="1" applyAlignment="1">
      <alignment horizontal="center" vertical="center" shrinkToFit="1"/>
    </xf>
    <xf numFmtId="0" fontId="15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shrinkToFit="1"/>
    </xf>
    <xf numFmtId="0" fontId="16" fillId="22" borderId="0" xfId="0" applyFont="1" applyFill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12" fillId="19" borderId="0" xfId="0" applyFont="1" applyFill="1" applyAlignment="1">
      <alignment horizontal="center" vertical="center"/>
    </xf>
    <xf numFmtId="0" fontId="12" fillId="20" borderId="0" xfId="0" applyFont="1" applyFill="1" applyAlignment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12" fillId="15" borderId="0" xfId="0" applyFont="1" applyFill="1" applyAlignment="1">
      <alignment horizontal="center" vertical="center"/>
    </xf>
  </cellXfs>
  <cellStyles count="5">
    <cellStyle name="パーセント" xfId="3" builtinId="5"/>
    <cellStyle name="ハイパーリンク" xfId="2" builtinId="8"/>
    <cellStyle name="桁区切り" xfId="1" builtinId="6"/>
    <cellStyle name="標準" xfId="0" builtinId="0"/>
    <cellStyle name="標準 2" xfId="4" xr:uid="{00000000-0005-0000-0000-00003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6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1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1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1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15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1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18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1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2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2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22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23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24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25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26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28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医療需要の推計（病院）</a:t>
            </a:r>
            <a:r>
              <a:rPr lang="en-US" altLang="ja-JP"/>
              <a:t>※</a:t>
            </a:r>
            <a:r>
              <a:rPr lang="ja-JP" altLang="en-US"/>
              <a:t>自然減調整済み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'②自動集計ﾌｫｰﾏｯﾄ（変更禁止）'!$T$5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'②自動集計ﾌｫｰﾏｯﾄ（変更禁止）'!$U$4:$AA$4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'②自動集計ﾌｫｰﾏｯﾄ（変更禁止）'!$U$5:$AA$5</c:f>
              <c:numCache>
                <c:formatCode>#,##0_);[Red]\(#,##0\)</c:formatCode>
                <c:ptCount val="7"/>
                <c:pt idx="0">
                  <c:v>4702.5470999999998</c:v>
                </c:pt>
                <c:pt idx="1">
                  <c:v>5026.8303156199991</c:v>
                </c:pt>
                <c:pt idx="2">
                  <c:v>5260.2553018799999</c:v>
                </c:pt>
                <c:pt idx="3">
                  <c:v>5239.0459606100003</c:v>
                </c:pt>
                <c:pt idx="4">
                  <c:v>5056.9656519200007</c:v>
                </c:pt>
                <c:pt idx="5">
                  <c:v>4920.3959804999995</c:v>
                </c:pt>
                <c:pt idx="6">
                  <c:v>4803.38374656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F-41C1-AC61-EA4C862EB9B0}"/>
            </c:ext>
          </c:extLst>
        </c:ser>
        <c:ser>
          <c:idx val="1"/>
          <c:order val="1"/>
          <c:tx>
            <c:strRef>
              <c:f>'②自動集計ﾌｫｰﾏｯﾄ（変更禁止）'!$T$6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'②自動集計ﾌｫｰﾏｯﾄ（変更禁止）'!$U$4:$AA$4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'②自動集計ﾌｫｰﾏｯﾄ（変更禁止）'!$U$6:$AA$6</c:f>
              <c:numCache>
                <c:formatCode>#,##0_);[Red]\(#,##0\)</c:formatCode>
                <c:ptCount val="7"/>
                <c:pt idx="0">
                  <c:v>6236.9475000000002</c:v>
                </c:pt>
                <c:pt idx="1">
                  <c:v>6283.6699329000003</c:v>
                </c:pt>
                <c:pt idx="2">
                  <c:v>6200.5836711000002</c:v>
                </c:pt>
                <c:pt idx="3">
                  <c:v>6013.4675084499995</c:v>
                </c:pt>
                <c:pt idx="4">
                  <c:v>5747.203106599999</c:v>
                </c:pt>
                <c:pt idx="5">
                  <c:v>5483.6215582499999</c:v>
                </c:pt>
                <c:pt idx="6">
                  <c:v>5179.0540102999994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F-41C1-AC61-EA4C862EB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70752"/>
        <c:axId val="-982775104"/>
      </c:barChart>
      <c:catAx>
        <c:axId val="-9827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5104"/>
        <c:crosses val="autoZero"/>
        <c:auto val="1"/>
        <c:lblAlgn val="ctr"/>
        <c:lblOffset val="100"/>
        <c:noMultiLvlLbl val="0"/>
      </c:catAx>
      <c:valAx>
        <c:axId val="-9827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9F-4136-905F-48624565697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9F-4136-905F-48624565697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9F-4136-905F-48624565697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9F-4136-905F-48624565697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09F-4136-905F-48624565697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09F-4136-905F-48624565697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09F-4136-905F-48624565697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09F-4136-905F-48624565697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09F-4136-905F-486245656979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'②自動集計ﾌｫｰﾏｯﾄ（変更禁止）'!$D$33:$D$51</c:f>
              <c:numCache>
                <c:formatCode>#,##0_);[Red]\(#,##0\)</c:formatCode>
                <c:ptCount val="19"/>
                <c:pt idx="0">
                  <c:v>8580</c:v>
                </c:pt>
                <c:pt idx="1">
                  <c:v>9926</c:v>
                </c:pt>
                <c:pt idx="2">
                  <c:v>10800</c:v>
                </c:pt>
                <c:pt idx="3">
                  <c:v>16109</c:v>
                </c:pt>
                <c:pt idx="4">
                  <c:v>22150</c:v>
                </c:pt>
                <c:pt idx="5">
                  <c:v>14962</c:v>
                </c:pt>
                <c:pt idx="6">
                  <c:v>13229</c:v>
                </c:pt>
                <c:pt idx="7">
                  <c:v>13913</c:v>
                </c:pt>
                <c:pt idx="8">
                  <c:v>16339</c:v>
                </c:pt>
                <c:pt idx="9">
                  <c:v>19661</c:v>
                </c:pt>
                <c:pt idx="10">
                  <c:v>23251</c:v>
                </c:pt>
                <c:pt idx="11">
                  <c:v>21546</c:v>
                </c:pt>
                <c:pt idx="12">
                  <c:v>18363</c:v>
                </c:pt>
                <c:pt idx="13">
                  <c:v>15190</c:v>
                </c:pt>
                <c:pt idx="14">
                  <c:v>15880</c:v>
                </c:pt>
                <c:pt idx="15">
                  <c:v>17385</c:v>
                </c:pt>
                <c:pt idx="16">
                  <c:v>12184</c:v>
                </c:pt>
                <c:pt idx="17">
                  <c:v>7004</c:v>
                </c:pt>
                <c:pt idx="18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9F-4136-905F-486245656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9952"/>
        <c:axId val="-961943008"/>
      </c:barChart>
      <c:catAx>
        <c:axId val="-96192995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3008"/>
        <c:crosses val="autoZero"/>
        <c:auto val="1"/>
        <c:lblAlgn val="ctr"/>
        <c:lblOffset val="100"/>
        <c:noMultiLvlLbl val="0"/>
      </c:catAx>
      <c:valAx>
        <c:axId val="-96194300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C-401C-B326-DCA21B6DFAEE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3C-401C-B326-DCA21B6DFAEE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3C-401C-B326-DCA21B6DFAEE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C-401C-B326-DCA21B6DFAEE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C-401C-B326-DCA21B6DFAEE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3C-401C-B326-DCA21B6DFAEE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3C-401C-B326-DCA21B6DFAEE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23C-401C-B326-DCA21B6DFAEE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23C-401C-B326-DCA21B6DFAEE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'②自動集計ﾌｫｰﾏｯﾄ（変更禁止）'!$E$60:$E$78</c:f>
              <c:numCache>
                <c:formatCode>#,##0_);[Red]\(#,##0\)</c:formatCode>
                <c:ptCount val="19"/>
                <c:pt idx="0">
                  <c:v>7722</c:v>
                </c:pt>
                <c:pt idx="1">
                  <c:v>8472</c:v>
                </c:pt>
                <c:pt idx="2">
                  <c:v>9640</c:v>
                </c:pt>
                <c:pt idx="3">
                  <c:v>12692</c:v>
                </c:pt>
                <c:pt idx="4">
                  <c:v>16682</c:v>
                </c:pt>
                <c:pt idx="5">
                  <c:v>12041</c:v>
                </c:pt>
                <c:pt idx="6">
                  <c:v>11982</c:v>
                </c:pt>
                <c:pt idx="7">
                  <c:v>11840</c:v>
                </c:pt>
                <c:pt idx="8">
                  <c:v>12721</c:v>
                </c:pt>
                <c:pt idx="9">
                  <c:v>15165</c:v>
                </c:pt>
                <c:pt idx="10">
                  <c:v>18100</c:v>
                </c:pt>
                <c:pt idx="11">
                  <c:v>21963</c:v>
                </c:pt>
                <c:pt idx="12">
                  <c:v>19981</c:v>
                </c:pt>
                <c:pt idx="13">
                  <c:v>17424</c:v>
                </c:pt>
                <c:pt idx="14">
                  <c:v>15073</c:v>
                </c:pt>
                <c:pt idx="15">
                  <c:v>16930</c:v>
                </c:pt>
                <c:pt idx="16">
                  <c:v>18886</c:v>
                </c:pt>
                <c:pt idx="17">
                  <c:v>13461</c:v>
                </c:pt>
                <c:pt idx="18">
                  <c:v>11008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3C-401C-B326-DCA21B6D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6480"/>
        <c:axId val="-961926144"/>
      </c:barChart>
      <c:catAx>
        <c:axId val="-961936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6144"/>
        <c:crosses val="autoZero"/>
        <c:auto val="1"/>
        <c:lblAlgn val="ctr"/>
        <c:lblOffset val="100"/>
        <c:noMultiLvlLbl val="0"/>
      </c:catAx>
      <c:valAx>
        <c:axId val="-96192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1-469A-8BFA-A6AD4B7F6C5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71-469A-8BFA-A6AD4B7F6C5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71-469A-8BFA-A6AD4B7F6C5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71-469A-8BFA-A6AD4B7F6C5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71-469A-8BFA-A6AD4B7F6C5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71-469A-8BFA-A6AD4B7F6C5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71-469A-8BFA-A6AD4B7F6C5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B71-469A-8BFA-A6AD4B7F6C5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B71-469A-8BFA-A6AD4B7F6C59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'②自動集計ﾌｫｰﾏｯﾄ（変更禁止）'!$E$33:$E$51</c:f>
              <c:numCache>
                <c:formatCode>#,##0_);[Red]\(#,##0\)</c:formatCode>
                <c:ptCount val="19"/>
                <c:pt idx="0">
                  <c:v>8123</c:v>
                </c:pt>
                <c:pt idx="1">
                  <c:v>8953</c:v>
                </c:pt>
                <c:pt idx="2">
                  <c:v>10081</c:v>
                </c:pt>
                <c:pt idx="3">
                  <c:v>14564</c:v>
                </c:pt>
                <c:pt idx="4">
                  <c:v>21335</c:v>
                </c:pt>
                <c:pt idx="5">
                  <c:v>13739</c:v>
                </c:pt>
                <c:pt idx="6">
                  <c:v>13567</c:v>
                </c:pt>
                <c:pt idx="7">
                  <c:v>13341</c:v>
                </c:pt>
                <c:pt idx="8">
                  <c:v>13953</c:v>
                </c:pt>
                <c:pt idx="9">
                  <c:v>16536</c:v>
                </c:pt>
                <c:pt idx="10">
                  <c:v>19470</c:v>
                </c:pt>
                <c:pt idx="11">
                  <c:v>22912</c:v>
                </c:pt>
                <c:pt idx="12">
                  <c:v>21101</c:v>
                </c:pt>
                <c:pt idx="13">
                  <c:v>17803</c:v>
                </c:pt>
                <c:pt idx="14">
                  <c:v>14380</c:v>
                </c:pt>
                <c:pt idx="15">
                  <c:v>14181</c:v>
                </c:pt>
                <c:pt idx="16">
                  <c:v>14320</c:v>
                </c:pt>
                <c:pt idx="17">
                  <c:v>8293</c:v>
                </c:pt>
                <c:pt idx="18">
                  <c:v>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71-469A-8BFA-A6AD4B7F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0496"/>
        <c:axId val="-961921792"/>
      </c:barChart>
      <c:catAx>
        <c:axId val="-9619304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1792"/>
        <c:crosses val="autoZero"/>
        <c:auto val="1"/>
        <c:lblAlgn val="ctr"/>
        <c:lblOffset val="100"/>
        <c:noMultiLvlLbl val="0"/>
      </c:catAx>
      <c:valAx>
        <c:axId val="-96192179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3-4F11-8C00-970145EF61E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B3-4F11-8C00-970145EF61E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B3-4F11-8C00-970145EF61E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3-4F11-8C00-970145EF61E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AB3-4F11-8C00-970145EF61E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AB3-4F11-8C00-970145EF61E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AB3-4F11-8C00-970145EF61E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AB3-4F11-8C00-970145EF61E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AB3-4F11-8C00-970145EF61E8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'②自動集計ﾌｫｰﾏｯﾄ（変更禁止）'!$F$60:$F$78</c:f>
              <c:numCache>
                <c:formatCode>#,##0_);[Red]\(#,##0\)</c:formatCode>
                <c:ptCount val="19"/>
                <c:pt idx="0">
                  <c:v>7379</c:v>
                </c:pt>
                <c:pt idx="1">
                  <c:v>8047</c:v>
                </c:pt>
                <c:pt idx="2">
                  <c:v>8706</c:v>
                </c:pt>
                <c:pt idx="3">
                  <c:v>11954</c:v>
                </c:pt>
                <c:pt idx="4">
                  <c:v>15065</c:v>
                </c:pt>
                <c:pt idx="5">
                  <c:v>11576</c:v>
                </c:pt>
                <c:pt idx="6">
                  <c:v>11292</c:v>
                </c:pt>
                <c:pt idx="7">
                  <c:v>12240</c:v>
                </c:pt>
                <c:pt idx="8">
                  <c:v>12062</c:v>
                </c:pt>
                <c:pt idx="9">
                  <c:v>12892</c:v>
                </c:pt>
                <c:pt idx="10">
                  <c:v>15254</c:v>
                </c:pt>
                <c:pt idx="11">
                  <c:v>18109</c:v>
                </c:pt>
                <c:pt idx="12">
                  <c:v>21864</c:v>
                </c:pt>
                <c:pt idx="13">
                  <c:v>19783</c:v>
                </c:pt>
                <c:pt idx="14">
                  <c:v>17097</c:v>
                </c:pt>
                <c:pt idx="15">
                  <c:v>14568</c:v>
                </c:pt>
                <c:pt idx="16">
                  <c:v>15518</c:v>
                </c:pt>
                <c:pt idx="17">
                  <c:v>15743</c:v>
                </c:pt>
                <c:pt idx="18">
                  <c:v>13733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B3-4F11-8C00-970145EF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7568"/>
        <c:axId val="-961942464"/>
      </c:barChart>
      <c:catAx>
        <c:axId val="-961937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42464"/>
        <c:crosses val="autoZero"/>
        <c:auto val="1"/>
        <c:lblAlgn val="ctr"/>
        <c:lblOffset val="100"/>
        <c:noMultiLvlLbl val="0"/>
      </c:catAx>
      <c:valAx>
        <c:axId val="-96194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0-4E44-AE1C-80A22E2274FF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50-4E44-AE1C-80A22E2274F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50-4E44-AE1C-80A22E2274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0-4E44-AE1C-80A22E2274FF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50-4E44-AE1C-80A22E2274FF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50-4E44-AE1C-80A22E2274F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50-4E44-AE1C-80A22E2274FF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450-4E44-AE1C-80A22E2274FF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450-4E44-AE1C-80A22E2274FF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'②自動集計ﾌｫｰﾏｯﾄ（変更禁止）'!$F$33:$F$51</c:f>
              <c:numCache>
                <c:formatCode>#,##0_);[Red]\(#,##0\)</c:formatCode>
                <c:ptCount val="19"/>
                <c:pt idx="0">
                  <c:v>7763</c:v>
                </c:pt>
                <c:pt idx="1">
                  <c:v>8504</c:v>
                </c:pt>
                <c:pt idx="2">
                  <c:v>9104</c:v>
                </c:pt>
                <c:pt idx="3">
                  <c:v>13608</c:v>
                </c:pt>
                <c:pt idx="4">
                  <c:v>19368</c:v>
                </c:pt>
                <c:pt idx="5">
                  <c:v>13262</c:v>
                </c:pt>
                <c:pt idx="6">
                  <c:v>12506</c:v>
                </c:pt>
                <c:pt idx="7">
                  <c:v>13708</c:v>
                </c:pt>
                <c:pt idx="8">
                  <c:v>13396</c:v>
                </c:pt>
                <c:pt idx="9">
                  <c:v>14117</c:v>
                </c:pt>
                <c:pt idx="10">
                  <c:v>16402</c:v>
                </c:pt>
                <c:pt idx="11">
                  <c:v>19236</c:v>
                </c:pt>
                <c:pt idx="12">
                  <c:v>22495</c:v>
                </c:pt>
                <c:pt idx="13">
                  <c:v>20509</c:v>
                </c:pt>
                <c:pt idx="14">
                  <c:v>16930</c:v>
                </c:pt>
                <c:pt idx="15">
                  <c:v>12930</c:v>
                </c:pt>
                <c:pt idx="16">
                  <c:v>11734</c:v>
                </c:pt>
                <c:pt idx="17">
                  <c:v>10018</c:v>
                </c:pt>
                <c:pt idx="18">
                  <c:v>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50-4E44-AE1C-80A22E227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4640"/>
        <c:axId val="-961948448"/>
      </c:barChart>
      <c:catAx>
        <c:axId val="-9619446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8448"/>
        <c:crosses val="autoZero"/>
        <c:auto val="1"/>
        <c:lblAlgn val="ctr"/>
        <c:lblOffset val="100"/>
        <c:noMultiLvlLbl val="0"/>
      </c:catAx>
      <c:valAx>
        <c:axId val="-96194844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A-4B73-8616-3B2BA98907B2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9A-4B73-8616-3B2BA98907B2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A-4B73-8616-3B2BA98907B2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A-4B73-8616-3B2BA98907B2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A-4B73-8616-3B2BA98907B2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A-4B73-8616-3B2BA98907B2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A-4B73-8616-3B2BA98907B2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A-4B73-8616-3B2BA98907B2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39A-4B73-8616-3B2BA98907B2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'②自動集計ﾌｫｰﾏｯﾄ（変更禁止）'!$G$60:$G$78</c:f>
              <c:numCache>
                <c:formatCode>#,##0_);[Red]\(#,##0\)</c:formatCode>
                <c:ptCount val="19"/>
                <c:pt idx="0">
                  <c:v>7020</c:v>
                </c:pt>
                <c:pt idx="1">
                  <c:v>7712</c:v>
                </c:pt>
                <c:pt idx="2">
                  <c:v>8280</c:v>
                </c:pt>
                <c:pt idx="3">
                  <c:v>10805</c:v>
                </c:pt>
                <c:pt idx="4">
                  <c:v>14194</c:v>
                </c:pt>
                <c:pt idx="5">
                  <c:v>10512</c:v>
                </c:pt>
                <c:pt idx="6">
                  <c:v>10907</c:v>
                </c:pt>
                <c:pt idx="7">
                  <c:v>11570</c:v>
                </c:pt>
                <c:pt idx="8">
                  <c:v>12483</c:v>
                </c:pt>
                <c:pt idx="9">
                  <c:v>12241</c:v>
                </c:pt>
                <c:pt idx="10">
                  <c:v>12982</c:v>
                </c:pt>
                <c:pt idx="11">
                  <c:v>15325</c:v>
                </c:pt>
                <c:pt idx="12">
                  <c:v>18078</c:v>
                </c:pt>
                <c:pt idx="13">
                  <c:v>21682</c:v>
                </c:pt>
                <c:pt idx="14">
                  <c:v>19433</c:v>
                </c:pt>
                <c:pt idx="15">
                  <c:v>16536</c:v>
                </c:pt>
                <c:pt idx="16">
                  <c:v>13455</c:v>
                </c:pt>
                <c:pt idx="17">
                  <c:v>13001</c:v>
                </c:pt>
                <c:pt idx="18">
                  <c:v>17114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9A-4B73-8616-3B2BA9890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5392"/>
        <c:axId val="-961916352"/>
      </c:barChart>
      <c:catAx>
        <c:axId val="-961935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16352"/>
        <c:crosses val="autoZero"/>
        <c:auto val="1"/>
        <c:lblAlgn val="ctr"/>
        <c:lblOffset val="100"/>
        <c:noMultiLvlLbl val="0"/>
      </c:catAx>
      <c:valAx>
        <c:axId val="-96191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F-4ADC-B176-46E95EAAF8DA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0F-4ADC-B176-46E95EAAF8DA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0F-4ADC-B176-46E95EAAF8DA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0F-4ADC-B176-46E95EAAF8DA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0F-4ADC-B176-46E95EAAF8DA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0F-4ADC-B176-46E95EAAF8DA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60F-4ADC-B176-46E95EAAF8DA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60F-4ADC-B176-46E95EAAF8DA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60F-4ADC-B176-46E95EAAF8DA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'②自動集計ﾌｫｰﾏｯﾄ（変更禁止）'!$G$33:$G$51</c:f>
              <c:numCache>
                <c:formatCode>#,##0_);[Red]\(#,##0\)</c:formatCode>
                <c:ptCount val="19"/>
                <c:pt idx="0">
                  <c:v>7385</c:v>
                </c:pt>
                <c:pt idx="1">
                  <c:v>8152</c:v>
                </c:pt>
                <c:pt idx="2">
                  <c:v>8659</c:v>
                </c:pt>
                <c:pt idx="3">
                  <c:v>12313</c:v>
                </c:pt>
                <c:pt idx="4">
                  <c:v>18108</c:v>
                </c:pt>
                <c:pt idx="5">
                  <c:v>12095</c:v>
                </c:pt>
                <c:pt idx="6">
                  <c:v>12126</c:v>
                </c:pt>
                <c:pt idx="7">
                  <c:v>12672</c:v>
                </c:pt>
                <c:pt idx="8">
                  <c:v>13784</c:v>
                </c:pt>
                <c:pt idx="9">
                  <c:v>13567</c:v>
                </c:pt>
                <c:pt idx="10">
                  <c:v>14003</c:v>
                </c:pt>
                <c:pt idx="11">
                  <c:v>16282</c:v>
                </c:pt>
                <c:pt idx="12">
                  <c:v>18935</c:v>
                </c:pt>
                <c:pt idx="13">
                  <c:v>21924</c:v>
                </c:pt>
                <c:pt idx="14">
                  <c:v>19551</c:v>
                </c:pt>
                <c:pt idx="15">
                  <c:v>15292</c:v>
                </c:pt>
                <c:pt idx="16">
                  <c:v>10807</c:v>
                </c:pt>
                <c:pt idx="17">
                  <c:v>8264</c:v>
                </c:pt>
                <c:pt idx="18">
                  <c:v>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0F-4ADC-B176-46E95EAA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0704"/>
        <c:axId val="-961941920"/>
      </c:barChart>
      <c:catAx>
        <c:axId val="-96192070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1920"/>
        <c:crosses val="autoZero"/>
        <c:auto val="1"/>
        <c:lblAlgn val="ctr"/>
        <c:lblOffset val="100"/>
        <c:noMultiLvlLbl val="0"/>
      </c:catAx>
      <c:valAx>
        <c:axId val="-96194192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F-4E8B-971B-F26EA47D8BF3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3F-4E8B-971B-F26EA47D8BF3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3F-4E8B-971B-F26EA47D8BF3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F-4E8B-971B-F26EA47D8BF3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3F-4E8B-971B-F26EA47D8BF3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3F-4E8B-971B-F26EA47D8BF3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3F-4E8B-971B-F26EA47D8BF3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3F-4E8B-971B-F26EA47D8BF3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3F-4E8B-971B-F26EA47D8BF3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'②自動集計ﾌｫｰﾏｯﾄ（変更禁止）'!$H$60:$H$78</c:f>
              <c:numCache>
                <c:formatCode>#,##0_);[Red]\(#,##0\)</c:formatCode>
                <c:ptCount val="19"/>
                <c:pt idx="0">
                  <c:v>6625</c:v>
                </c:pt>
                <c:pt idx="1">
                  <c:v>7355</c:v>
                </c:pt>
                <c:pt idx="2">
                  <c:v>7945</c:v>
                </c:pt>
                <c:pt idx="3">
                  <c:v>10276</c:v>
                </c:pt>
                <c:pt idx="4">
                  <c:v>12833</c:v>
                </c:pt>
                <c:pt idx="5">
                  <c:v>9916</c:v>
                </c:pt>
                <c:pt idx="6">
                  <c:v>9952</c:v>
                </c:pt>
                <c:pt idx="7">
                  <c:v>11216</c:v>
                </c:pt>
                <c:pt idx="8">
                  <c:v>11818</c:v>
                </c:pt>
                <c:pt idx="9">
                  <c:v>12678</c:v>
                </c:pt>
                <c:pt idx="10">
                  <c:v>12346</c:v>
                </c:pt>
                <c:pt idx="11">
                  <c:v>13086</c:v>
                </c:pt>
                <c:pt idx="12">
                  <c:v>15355</c:v>
                </c:pt>
                <c:pt idx="13">
                  <c:v>17980</c:v>
                </c:pt>
                <c:pt idx="14">
                  <c:v>21332</c:v>
                </c:pt>
                <c:pt idx="15">
                  <c:v>18833</c:v>
                </c:pt>
                <c:pt idx="16">
                  <c:v>15320</c:v>
                </c:pt>
                <c:pt idx="17">
                  <c:v>11429</c:v>
                </c:pt>
                <c:pt idx="18">
                  <c:v>17040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3F-4E8B-971B-F26EA47D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6272"/>
        <c:axId val="-961928320"/>
      </c:barChart>
      <c:catAx>
        <c:axId val="-961946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8320"/>
        <c:crosses val="autoZero"/>
        <c:auto val="1"/>
        <c:lblAlgn val="ctr"/>
        <c:lblOffset val="100"/>
        <c:noMultiLvlLbl val="0"/>
      </c:catAx>
      <c:valAx>
        <c:axId val="-96192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6-4C68-B46B-8B9C8DD0A71C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6-4C68-B46B-8B9C8DD0A71C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6-4C68-B46B-8B9C8DD0A7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6-4C68-B46B-8B9C8DD0A71C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6-4C68-B46B-8B9C8DD0A71C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E6-4C68-B46B-8B9C8DD0A71C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E6-4C68-B46B-8B9C8DD0A71C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1E6-4C68-B46B-8B9C8DD0A71C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1E6-4C68-B46B-8B9C8DD0A71C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'②自動集計ﾌｫｰﾏｯﾄ（変更禁止）'!$H$33:$H$51</c:f>
              <c:numCache>
                <c:formatCode>#,##0_);[Red]\(#,##0\)</c:formatCode>
                <c:ptCount val="19"/>
                <c:pt idx="0">
                  <c:v>6969</c:v>
                </c:pt>
                <c:pt idx="1">
                  <c:v>7777</c:v>
                </c:pt>
                <c:pt idx="2">
                  <c:v>8309</c:v>
                </c:pt>
                <c:pt idx="3">
                  <c:v>11723</c:v>
                </c:pt>
                <c:pt idx="4">
                  <c:v>16404</c:v>
                </c:pt>
                <c:pt idx="5">
                  <c:v>11325</c:v>
                </c:pt>
                <c:pt idx="6">
                  <c:v>11105</c:v>
                </c:pt>
                <c:pt idx="7">
                  <c:v>12332</c:v>
                </c:pt>
                <c:pt idx="8">
                  <c:v>12765</c:v>
                </c:pt>
                <c:pt idx="9">
                  <c:v>13974</c:v>
                </c:pt>
                <c:pt idx="10">
                  <c:v>13475</c:v>
                </c:pt>
                <c:pt idx="11">
                  <c:v>13951</c:v>
                </c:pt>
                <c:pt idx="12">
                  <c:v>16103</c:v>
                </c:pt>
                <c:pt idx="13">
                  <c:v>18511</c:v>
                </c:pt>
                <c:pt idx="14">
                  <c:v>20965</c:v>
                </c:pt>
                <c:pt idx="15">
                  <c:v>17726</c:v>
                </c:pt>
                <c:pt idx="16">
                  <c:v>12866</c:v>
                </c:pt>
                <c:pt idx="17">
                  <c:v>7736</c:v>
                </c:pt>
                <c:pt idx="18">
                  <c:v>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E6-4C68-B46B-8B9C8DD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17440"/>
        <c:axId val="-961933216"/>
      </c:barChart>
      <c:catAx>
        <c:axId val="-9619174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3216"/>
        <c:crosses val="autoZero"/>
        <c:auto val="1"/>
        <c:lblAlgn val="ctr"/>
        <c:lblOffset val="100"/>
        <c:noMultiLvlLbl val="0"/>
      </c:catAx>
      <c:valAx>
        <c:axId val="-961933216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医療費（医科）の将来推計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'②自動集計ﾌｫｰﾏｯﾄ（変更禁止）'!$AM$149</c:f>
              <c:strCache>
                <c:ptCount val="1"/>
                <c:pt idx="0">
                  <c:v>医科（入院）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3F-485E-8078-4B9B0424C7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F-485E-8078-4B9B0424C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'②自動集計ﾌｫｰﾏｯﾄ（変更禁止）'!$AN$149:$AT$149</c:f>
              <c:numCache>
                <c:formatCode>#,##0_);[Red]\(#,##0\)</c:formatCode>
                <c:ptCount val="7"/>
                <c:pt idx="0">
                  <c:v>71332667028.767212</c:v>
                </c:pt>
                <c:pt idx="1">
                  <c:v>78537813429.60173</c:v>
                </c:pt>
                <c:pt idx="2">
                  <c:v>84747664779.420517</c:v>
                </c:pt>
                <c:pt idx="3">
                  <c:v>87091309161.886002</c:v>
                </c:pt>
                <c:pt idx="4">
                  <c:v>86814368129.755096</c:v>
                </c:pt>
                <c:pt idx="5">
                  <c:v>87340254104.343216</c:v>
                </c:pt>
                <c:pt idx="6">
                  <c:v>88276264872.072372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F-485E-8078-4B9B0424C738}"/>
            </c:ext>
          </c:extLst>
        </c:ser>
        <c:ser>
          <c:idx val="1"/>
          <c:order val="1"/>
          <c:tx>
            <c:strRef>
              <c:f>'②自動集計ﾌｫｰﾏｯﾄ（変更禁止）'!$AM$150</c:f>
              <c:strCache>
                <c:ptCount val="1"/>
                <c:pt idx="0">
                  <c:v>医科（外来）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F-485E-8078-4B9B0424C7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F-485E-8078-4B9B0424C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'②自動集計ﾌｫｰﾏｯﾄ（変更禁止）'!$AN$150:$AT$150</c:f>
              <c:numCache>
                <c:formatCode>#,##0_);[Red]\(#,##0\)</c:formatCode>
                <c:ptCount val="7"/>
                <c:pt idx="0">
                  <c:v>91232890574.252106</c:v>
                </c:pt>
                <c:pt idx="1">
                  <c:v>94191966253.322205</c:v>
                </c:pt>
                <c:pt idx="2">
                  <c:v>95502439479.113754</c:v>
                </c:pt>
                <c:pt idx="3">
                  <c:v>95583857510.597443</c:v>
                </c:pt>
                <c:pt idx="4">
                  <c:v>94601204213.53006</c:v>
                </c:pt>
                <c:pt idx="5">
                  <c:v>93723877672.006226</c:v>
                </c:pt>
                <c:pt idx="6">
                  <c:v>92147799780.514526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F-485E-8078-4B9B0424C738}"/>
            </c:ext>
          </c:extLst>
        </c:ser>
        <c:ser>
          <c:idx val="3"/>
          <c:order val="2"/>
          <c:tx>
            <c:strRef>
              <c:f>'②自動集計ﾌｫｰﾏｯﾄ（変更禁止）'!$AM$152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F-485E-8078-4B9B0424C7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F-485E-8078-4B9B0424C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'②自動集計ﾌｫｰﾏｯﾄ（変更禁止）'!$AN$130:$AT$130</c:f>
              <c:numCache>
                <c:formatCode>#,##0_);[Red]\(#,##0\)</c:formatCode>
                <c:ptCount val="7"/>
                <c:pt idx="0">
                  <c:v>162565557603.01932</c:v>
                </c:pt>
                <c:pt idx="1">
                  <c:v>172729779682.92395</c:v>
                </c:pt>
                <c:pt idx="2">
                  <c:v>180250104258.53427</c:v>
                </c:pt>
                <c:pt idx="3">
                  <c:v>182675166672.48346</c:v>
                </c:pt>
                <c:pt idx="4">
                  <c:v>181415572343.28516</c:v>
                </c:pt>
                <c:pt idx="5">
                  <c:v>181064131776.34943</c:v>
                </c:pt>
                <c:pt idx="6">
                  <c:v>180424064652.58691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3F-485E-8078-4B9B0424C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5808"/>
        <c:axId val="-961931040"/>
      </c:lineChart>
      <c:catAx>
        <c:axId val="-9619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1040"/>
        <c:crosses val="autoZero"/>
        <c:auto val="1"/>
        <c:lblAlgn val="ctr"/>
        <c:lblOffset val="100"/>
        <c:noMultiLvlLbl val="0"/>
      </c:catAx>
      <c:valAx>
        <c:axId val="-9619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580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医療需要の推計（病院）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'②自動集計ﾌｫｰﾏｯﾄ（変更禁止）'!$AK$5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'②自動集計ﾌｫｰﾏｯﾄ（変更禁止）'!$AL$5:$AR$5</c:f>
              <c:numCache>
                <c:formatCode>#,##0_);[Red]\(#,##0\)</c:formatCode>
                <c:ptCount val="7"/>
                <c:pt idx="0">
                  <c:v>4702.5470999999998</c:v>
                </c:pt>
                <c:pt idx="1">
                  <c:v>5176.9622199999994</c:v>
                </c:pt>
                <c:pt idx="2">
                  <c:v>5584.1351400000003</c:v>
                </c:pt>
                <c:pt idx="3">
                  <c:v>5738.2759700000006</c:v>
                </c:pt>
                <c:pt idx="4">
                  <c:v>5720.5493800000004</c:v>
                </c:pt>
                <c:pt idx="5">
                  <c:v>5754.8490999999995</c:v>
                </c:pt>
                <c:pt idx="6">
                  <c:v>5815.2345599999999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4-4617-9800-5B69A768A788}"/>
            </c:ext>
          </c:extLst>
        </c:ser>
        <c:ser>
          <c:idx val="1"/>
          <c:order val="1"/>
          <c:tx>
            <c:strRef>
              <c:f>'②自動集計ﾌｫｰﾏｯﾄ（変更禁止）'!$AK$6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'②自動集計ﾌｫｰﾏｯﾄ（変更禁止）'!$AL$6:$AR$6</c:f>
              <c:numCache>
                <c:formatCode>#,##0_);[Red]\(#,##0\)</c:formatCode>
                <c:ptCount val="7"/>
                <c:pt idx="0">
                  <c:v>6236.9475000000002</c:v>
                </c:pt>
                <c:pt idx="1">
                  <c:v>6511.5750600000001</c:v>
                </c:pt>
                <c:pt idx="2">
                  <c:v>6667.2942700000003</c:v>
                </c:pt>
                <c:pt idx="3">
                  <c:v>6718.9581099999996</c:v>
                </c:pt>
                <c:pt idx="4">
                  <c:v>6682.7943099999993</c:v>
                </c:pt>
                <c:pt idx="5">
                  <c:v>6646.8140100000001</c:v>
                </c:pt>
                <c:pt idx="6">
                  <c:v>6555.7645699999994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4-4617-9800-5B69A768A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1088"/>
        <c:axId val="-982763136"/>
      </c:barChart>
      <c:catAx>
        <c:axId val="-9827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3136"/>
        <c:crosses val="autoZero"/>
        <c:auto val="1"/>
        <c:lblAlgn val="ctr"/>
        <c:lblOffset val="100"/>
        <c:noMultiLvlLbl val="0"/>
      </c:catAx>
      <c:valAx>
        <c:axId val="-9827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医療費の将来推計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'②自動集計ﾌｫｰﾏｯﾄ（変更禁止）'!$AM$149</c:f>
              <c:strCache>
                <c:ptCount val="1"/>
                <c:pt idx="0">
                  <c:v>医科（入院）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E-43AA-86F3-B8647398CB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E-43AA-86F3-B8647398C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'②自動集計ﾌｫｰﾏｯﾄ（変更禁止）'!$AN$149:$AT$149</c:f>
              <c:numCache>
                <c:formatCode>#,##0_);[Red]\(#,##0\)</c:formatCode>
                <c:ptCount val="7"/>
                <c:pt idx="0">
                  <c:v>71332667028.767212</c:v>
                </c:pt>
                <c:pt idx="1">
                  <c:v>78537813429.60173</c:v>
                </c:pt>
                <c:pt idx="2">
                  <c:v>84747664779.420517</c:v>
                </c:pt>
                <c:pt idx="3">
                  <c:v>87091309161.886002</c:v>
                </c:pt>
                <c:pt idx="4">
                  <c:v>86814368129.755096</c:v>
                </c:pt>
                <c:pt idx="5">
                  <c:v>87340254104.343216</c:v>
                </c:pt>
                <c:pt idx="6">
                  <c:v>88276264872.072372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E-43AA-86F3-B8647398CBE4}"/>
            </c:ext>
          </c:extLst>
        </c:ser>
        <c:ser>
          <c:idx val="1"/>
          <c:order val="1"/>
          <c:tx>
            <c:strRef>
              <c:f>'②自動集計ﾌｫｰﾏｯﾄ（変更禁止）'!$AM$150</c:f>
              <c:strCache>
                <c:ptCount val="1"/>
                <c:pt idx="0">
                  <c:v>医科（外来）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E-43AA-86F3-B8647398CB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E-43AA-86F3-B8647398C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'②自動集計ﾌｫｰﾏｯﾄ（変更禁止）'!$AN$150:$AT$150</c:f>
              <c:numCache>
                <c:formatCode>#,##0_);[Red]\(#,##0\)</c:formatCode>
                <c:ptCount val="7"/>
                <c:pt idx="0">
                  <c:v>91232890574.252106</c:v>
                </c:pt>
                <c:pt idx="1">
                  <c:v>94191966253.322205</c:v>
                </c:pt>
                <c:pt idx="2">
                  <c:v>95502439479.113754</c:v>
                </c:pt>
                <c:pt idx="3">
                  <c:v>95583857510.597443</c:v>
                </c:pt>
                <c:pt idx="4">
                  <c:v>94601204213.53006</c:v>
                </c:pt>
                <c:pt idx="5">
                  <c:v>93723877672.006226</c:v>
                </c:pt>
                <c:pt idx="6">
                  <c:v>92147799780.514526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E-43AA-86F3-B8647398CBE4}"/>
            </c:ext>
          </c:extLst>
        </c:ser>
        <c:ser>
          <c:idx val="2"/>
          <c:order val="2"/>
          <c:tx>
            <c:strRef>
              <c:f>'②自動集計ﾌｫｰﾏｯﾄ（変更禁止）'!$AM$151</c:f>
              <c:strCache>
                <c:ptCount val="1"/>
                <c:pt idx="0">
                  <c:v>歯科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E-43AA-86F3-B8647398CB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E-43AA-86F3-B8647398C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'②自動集計ﾌｫｰﾏｯﾄ（変更禁止）'!$AN$151:$AT$151</c:f>
              <c:numCache>
                <c:formatCode>#,##0_);[Red]\(#,##0\)</c:formatCode>
                <c:ptCount val="7"/>
                <c:pt idx="0">
                  <c:v>16798490368.176128</c:v>
                </c:pt>
                <c:pt idx="1">
                  <c:v>17003092352.971043</c:v>
                </c:pt>
                <c:pt idx="2">
                  <c:v>16941019390.330431</c:v>
                </c:pt>
                <c:pt idx="3">
                  <c:v>16774887304.902081</c:v>
                </c:pt>
                <c:pt idx="4">
                  <c:v>16487396510.834957</c:v>
                </c:pt>
                <c:pt idx="5">
                  <c:v>16148261940.269999</c:v>
                </c:pt>
                <c:pt idx="6">
                  <c:v>15671637695.168047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AE-43AA-86F3-B8647398CBE4}"/>
            </c:ext>
          </c:extLst>
        </c:ser>
        <c:ser>
          <c:idx val="3"/>
          <c:order val="3"/>
          <c:tx>
            <c:strRef>
              <c:f>'②自動集計ﾌｫｰﾏｯﾄ（変更禁止）'!$AM$152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E-43AA-86F3-B8647398CBE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E-43AA-86F3-B8647398C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'②自動集計ﾌｫｰﾏｯﾄ（変更禁止）'!$AN$152:$AT$152</c:f>
              <c:numCache>
                <c:formatCode>#,##0_);[Red]\(#,##0\)</c:formatCode>
                <c:ptCount val="7"/>
                <c:pt idx="0">
                  <c:v>179364047971.19543</c:v>
                </c:pt>
                <c:pt idx="1">
                  <c:v>189732872035.89499</c:v>
                </c:pt>
                <c:pt idx="2">
                  <c:v>197191123648.86472</c:v>
                </c:pt>
                <c:pt idx="3">
                  <c:v>199450053977.38553</c:v>
                </c:pt>
                <c:pt idx="4">
                  <c:v>197902968854.12012</c:v>
                </c:pt>
                <c:pt idx="5">
                  <c:v>197212393716.61942</c:v>
                </c:pt>
                <c:pt idx="6">
                  <c:v>196095702347.75497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AE-43AA-86F3-B8647398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37024"/>
        <c:axId val="-961915264"/>
      </c:lineChart>
      <c:catAx>
        <c:axId val="-96193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5264"/>
        <c:crosses val="autoZero"/>
        <c:auto val="1"/>
        <c:lblAlgn val="ctr"/>
        <c:lblOffset val="100"/>
        <c:noMultiLvlLbl val="0"/>
      </c:catAx>
      <c:valAx>
        <c:axId val="-96191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7024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介護需要の推計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'②自動集計ﾌｫｰﾏｯﾄ（変更禁止）'!$AK$23</c:f>
              <c:strCache>
                <c:ptCount val="1"/>
                <c:pt idx="0">
                  <c:v>要支援1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'②自動集計ﾌｫｰﾏｯﾄ（変更禁止）'!$AL$23:$AR$23</c:f>
              <c:numCache>
                <c:formatCode>#,##0_);[Red]\(#,##0\)</c:formatCode>
                <c:ptCount val="7"/>
                <c:pt idx="0">
                  <c:v>1968.8243274883673</c:v>
                </c:pt>
                <c:pt idx="1">
                  <c:v>2439.6403406899231</c:v>
                </c:pt>
                <c:pt idx="2">
                  <c:v>2888.6549042203451</c:v>
                </c:pt>
                <c:pt idx="3">
                  <c:v>3249.9277364969184</c:v>
                </c:pt>
                <c:pt idx="4">
                  <c:v>3452.7803313676859</c:v>
                </c:pt>
                <c:pt idx="5">
                  <c:v>3559.5754225032847</c:v>
                </c:pt>
                <c:pt idx="6">
                  <c:v>3599.7914152430931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2-45C2-AF1E-38029CCDEC66}"/>
            </c:ext>
          </c:extLst>
        </c:ser>
        <c:ser>
          <c:idx val="5"/>
          <c:order val="1"/>
          <c:tx>
            <c:strRef>
              <c:f>'②自動集計ﾌｫｰﾏｯﾄ（変更禁止）'!$AK$22</c:f>
              <c:strCache>
                <c:ptCount val="1"/>
                <c:pt idx="0">
                  <c:v>要支援2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'②自動集計ﾌｫｰﾏｯﾄ（変更禁止）'!$AL$22:$AR$22</c:f>
              <c:numCache>
                <c:formatCode>#,##0_);[Red]\(#,##0\)</c:formatCode>
                <c:ptCount val="7"/>
                <c:pt idx="0">
                  <c:v>2510.7359073291382</c:v>
                </c:pt>
                <c:pt idx="1">
                  <c:v>3127.4625180423086</c:v>
                </c:pt>
                <c:pt idx="2">
                  <c:v>3725.3522414202462</c:v>
                </c:pt>
                <c:pt idx="3">
                  <c:v>4239.6500822839198</c:v>
                </c:pt>
                <c:pt idx="4">
                  <c:v>4597.7899133581759</c:v>
                </c:pt>
                <c:pt idx="5">
                  <c:v>4835.3402754053077</c:v>
                </c:pt>
                <c:pt idx="6">
                  <c:v>4854.6268763066628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2-45C2-AF1E-38029CCDEC66}"/>
            </c:ext>
          </c:extLst>
        </c:ser>
        <c:ser>
          <c:idx val="4"/>
          <c:order val="2"/>
          <c:tx>
            <c:strRef>
              <c:f>'②自動集計ﾌｫｰﾏｯﾄ（変更禁止）'!$AK$21</c:f>
              <c:strCache>
                <c:ptCount val="1"/>
                <c:pt idx="0">
                  <c:v>要介護1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'②自動集計ﾌｫｰﾏｯﾄ（変更禁止）'!$AL$21:$AR$21</c:f>
              <c:numCache>
                <c:formatCode>#,##0_);[Red]\(#,##0\)</c:formatCode>
                <c:ptCount val="7"/>
                <c:pt idx="0">
                  <c:v>4706.1422352700838</c:v>
                </c:pt>
                <c:pt idx="1">
                  <c:v>6009.7701379153796</c:v>
                </c:pt>
                <c:pt idx="2">
                  <c:v>7314.897671413496</c:v>
                </c:pt>
                <c:pt idx="3">
                  <c:v>8497.7336006088917</c:v>
                </c:pt>
                <c:pt idx="4">
                  <c:v>9454.2807120025664</c:v>
                </c:pt>
                <c:pt idx="5">
                  <c:v>10203.393395161911</c:v>
                </c:pt>
                <c:pt idx="6">
                  <c:v>10193.347996378539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82-45C2-AF1E-38029CCDEC66}"/>
            </c:ext>
          </c:extLst>
        </c:ser>
        <c:ser>
          <c:idx val="3"/>
          <c:order val="3"/>
          <c:tx>
            <c:strRef>
              <c:f>'②自動集計ﾌｫｰﾏｯﾄ（変更禁止）'!$AK$20</c:f>
              <c:strCache>
                <c:ptCount val="1"/>
                <c:pt idx="0">
                  <c:v>要介護2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'②自動集計ﾌｫｰﾏｯﾄ（変更禁止）'!$AL$20:$AR$20</c:f>
              <c:numCache>
                <c:formatCode>#,##0_);[Red]\(#,##0\)</c:formatCode>
                <c:ptCount val="7"/>
                <c:pt idx="0">
                  <c:v>4787.1365850161674</c:v>
                </c:pt>
                <c:pt idx="1">
                  <c:v>6158.8259833884913</c:v>
                </c:pt>
                <c:pt idx="2">
                  <c:v>7537.4027369316045</c:v>
                </c:pt>
                <c:pt idx="3">
                  <c:v>8822.5934811000006</c:v>
                </c:pt>
                <c:pt idx="4">
                  <c:v>9978.6992034086943</c:v>
                </c:pt>
                <c:pt idx="5">
                  <c:v>11021.098751369864</c:v>
                </c:pt>
                <c:pt idx="6">
                  <c:v>10983.471916256782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82-45C2-AF1E-38029CCDEC66}"/>
            </c:ext>
          </c:extLst>
        </c:ser>
        <c:ser>
          <c:idx val="2"/>
          <c:order val="4"/>
          <c:tx>
            <c:strRef>
              <c:f>'②自動集計ﾌｫｰﾏｯﾄ（変更禁止）'!$AK$19</c:f>
              <c:strCache>
                <c:ptCount val="1"/>
                <c:pt idx="0">
                  <c:v>要介護3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'②自動集計ﾌｫｰﾏｯﾄ（変更禁止）'!$AL$19:$AR$19</c:f>
              <c:numCache>
                <c:formatCode>#,##0_);[Red]\(#,##0\)</c:formatCode>
                <c:ptCount val="7"/>
                <c:pt idx="0">
                  <c:v>3913.4572037387607</c:v>
                </c:pt>
                <c:pt idx="1">
                  <c:v>5123.6548083189246</c:v>
                </c:pt>
                <c:pt idx="2">
                  <c:v>6360.4294534647952</c:v>
                </c:pt>
                <c:pt idx="3">
                  <c:v>7540.8379757619505</c:v>
                </c:pt>
                <c:pt idx="4">
                  <c:v>8676.8185895749702</c:v>
                </c:pt>
                <c:pt idx="5">
                  <c:v>9780.033666371477</c:v>
                </c:pt>
                <c:pt idx="6">
                  <c:v>9727.1940886472039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82-45C2-AF1E-38029CCDEC66}"/>
            </c:ext>
          </c:extLst>
        </c:ser>
        <c:ser>
          <c:idx val="1"/>
          <c:order val="5"/>
          <c:tx>
            <c:strRef>
              <c:f>'②自動集計ﾌｫｰﾏｯﾄ（変更禁止）'!$AK$18</c:f>
              <c:strCache>
                <c:ptCount val="1"/>
                <c:pt idx="0">
                  <c:v>要介護4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'②自動集計ﾌｫｰﾏｯﾄ（変更禁止）'!$AL$18:$AR$18</c:f>
              <c:numCache>
                <c:formatCode>#,##0_);[Red]\(#,##0\)</c:formatCode>
                <c:ptCount val="7"/>
                <c:pt idx="0">
                  <c:v>3702.7453780568376</c:v>
                </c:pt>
                <c:pt idx="1">
                  <c:v>4897.1253650412054</c:v>
                </c:pt>
                <c:pt idx="2">
                  <c:v>6130.2868091335895</c:v>
                </c:pt>
                <c:pt idx="3">
                  <c:v>7323.4876826095988</c:v>
                </c:pt>
                <c:pt idx="4">
                  <c:v>8524.5602253811885</c:v>
                </c:pt>
                <c:pt idx="5">
                  <c:v>9746.4426932398001</c:v>
                </c:pt>
                <c:pt idx="6">
                  <c:v>9687.9543690761711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82-45C2-AF1E-38029CCDEC66}"/>
            </c:ext>
          </c:extLst>
        </c:ser>
        <c:ser>
          <c:idx val="0"/>
          <c:order val="6"/>
          <c:tx>
            <c:strRef>
              <c:f>'②自動集計ﾌｫｰﾏｯﾄ（変更禁止）'!$AK$17</c:f>
              <c:strCache>
                <c:ptCount val="1"/>
                <c:pt idx="0">
                  <c:v>要介護5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'②自動集計ﾌｫｰﾏｯﾄ（変更禁止）'!$AL$17:$AR$17</c:f>
              <c:numCache>
                <c:formatCode>#,##0_);[Red]\(#,##0\)</c:formatCode>
                <c:ptCount val="7"/>
                <c:pt idx="0">
                  <c:v>2828.9717959291829</c:v>
                </c:pt>
                <c:pt idx="1">
                  <c:v>3706.9190509481541</c:v>
                </c:pt>
                <c:pt idx="2">
                  <c:v>4605.3437114007047</c:v>
                </c:pt>
                <c:pt idx="3">
                  <c:v>5471.7822251771458</c:v>
                </c:pt>
                <c:pt idx="4">
                  <c:v>6346.3575987609556</c:v>
                </c:pt>
                <c:pt idx="5">
                  <c:v>7236.8975938113317</c:v>
                </c:pt>
                <c:pt idx="6">
                  <c:v>7203.4872521499256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82-45C2-AF1E-38029CCD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961884256"/>
        <c:axId val="-961898944"/>
      </c:barChart>
      <c:lineChart>
        <c:grouping val="stacked"/>
        <c:varyColors val="0"/>
        <c:ser>
          <c:idx val="7"/>
          <c:order val="7"/>
          <c:tx>
            <c:strRef>
              <c:f>'②自動集計ﾌｫｰﾏｯﾄ（変更禁止）'!$AK$24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'②自動集計ﾌｫｰﾏｯﾄ（変更禁止）'!$AL$24:$AR$24</c:f>
              <c:numCache>
                <c:formatCode>#,##0_);[Red]\(#,##0\)</c:formatCode>
                <c:ptCount val="7"/>
                <c:pt idx="0">
                  <c:v>24418.013432828538</c:v>
                </c:pt>
                <c:pt idx="1">
                  <c:v>31463.398204344387</c:v>
                </c:pt>
                <c:pt idx="2">
                  <c:v>38562.367527984788</c:v>
                </c:pt>
                <c:pt idx="3">
                  <c:v>45146.01278403843</c:v>
                </c:pt>
                <c:pt idx="4">
                  <c:v>51031.286573854239</c:v>
                </c:pt>
                <c:pt idx="5">
                  <c:v>56382.781797862976</c:v>
                </c:pt>
                <c:pt idx="6">
                  <c:v>56249.873914058378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82-45C2-AF1E-38029CCD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00032"/>
        <c:axId val="-961882624"/>
      </c:lineChart>
      <c:catAx>
        <c:axId val="-9618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98944"/>
        <c:crosses val="autoZero"/>
        <c:auto val="1"/>
        <c:lblAlgn val="ctr"/>
        <c:lblOffset val="100"/>
        <c:noMultiLvlLbl val="0"/>
      </c:catAx>
      <c:valAx>
        <c:axId val="-96189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4256"/>
        <c:crosses val="autoZero"/>
        <c:crossBetween val="between"/>
      </c:valAx>
      <c:valAx>
        <c:axId val="-961882624"/>
        <c:scaling>
          <c:orientation val="minMax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-961900032"/>
        <c:crosses val="max"/>
        <c:crossBetween val="between"/>
      </c:valAx>
      <c:catAx>
        <c:axId val="-96190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6188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0～14歳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'②自動集計ﾌｫｰﾏｯﾄ（変更禁止）'!$B$25:$H$25</c:f>
              <c:numCache>
                <c:formatCode>#,##0_);[Red]\(#,##0\)</c:formatCode>
                <c:ptCount val="7"/>
                <c:pt idx="0">
                  <c:v>67666</c:v>
                </c:pt>
                <c:pt idx="1">
                  <c:v>62878</c:v>
                </c:pt>
                <c:pt idx="2">
                  <c:v>57099</c:v>
                </c:pt>
                <c:pt idx="3">
                  <c:v>52991</c:v>
                </c:pt>
                <c:pt idx="4">
                  <c:v>49503</c:v>
                </c:pt>
                <c:pt idx="5">
                  <c:v>47208</c:v>
                </c:pt>
                <c:pt idx="6">
                  <c:v>44980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C-4B75-9082-CBF7740DCFC5}"/>
            </c:ext>
          </c:extLst>
        </c:ser>
        <c:ser>
          <c:idx val="1"/>
          <c:order val="1"/>
          <c:tx>
            <c:v>15～64歳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'②自動集計ﾌｫｰﾏｯﾄ（変更禁止）'!$B$26:$H$26</c:f>
              <c:numCache>
                <c:formatCode>#,##0_);[Red]\(#,##0\)</c:formatCode>
                <c:ptCount val="7"/>
                <c:pt idx="0">
                  <c:v>365200</c:v>
                </c:pt>
                <c:pt idx="1">
                  <c:v>351461</c:v>
                </c:pt>
                <c:pt idx="2">
                  <c:v>340825</c:v>
                </c:pt>
                <c:pt idx="3">
                  <c:v>323685</c:v>
                </c:pt>
                <c:pt idx="4">
                  <c:v>300406</c:v>
                </c:pt>
                <c:pt idx="5">
                  <c:v>272982</c:v>
                </c:pt>
                <c:pt idx="6">
                  <c:v>252633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C-4B75-9082-CBF7740DCFC5}"/>
            </c:ext>
          </c:extLst>
        </c:ser>
        <c:ser>
          <c:idx val="2"/>
          <c:order val="2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'②自動集計ﾌｫｰﾏｯﾄ（変更禁止）'!$B$27:$H$27</c:f>
              <c:numCache>
                <c:formatCode>#,##0_);[Red]\(#,##0\)</c:formatCode>
                <c:ptCount val="7"/>
                <c:pt idx="0">
                  <c:v>144647</c:v>
                </c:pt>
                <c:pt idx="1">
                  <c:v>157097</c:v>
                </c:pt>
                <c:pt idx="2">
                  <c:v>161173</c:v>
                </c:pt>
                <c:pt idx="3">
                  <c:v>166469</c:v>
                </c:pt>
                <c:pt idx="4">
                  <c:v>174424</c:v>
                </c:pt>
                <c:pt idx="5">
                  <c:v>184520</c:v>
                </c:pt>
                <c:pt idx="6">
                  <c:v>186901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C-4B75-9082-CBF7740D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lineChart>
        <c:grouping val="stacked"/>
        <c:varyColors val="0"/>
        <c:ser>
          <c:idx val="3"/>
          <c:order val="3"/>
          <c:tx>
            <c:v>総人口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'②自動集計ﾌｫｰﾏｯﾄ（変更禁止）'!$B$5:$H$5</c:f>
              <c:numCache>
                <c:formatCode>#,##0_);[Red]\(#,##0\)</c:formatCode>
                <c:ptCount val="7"/>
                <c:pt idx="0">
                  <c:v>577513</c:v>
                </c:pt>
                <c:pt idx="1">
                  <c:v>571436</c:v>
                </c:pt>
                <c:pt idx="2">
                  <c:v>559097</c:v>
                </c:pt>
                <c:pt idx="3">
                  <c:v>543145</c:v>
                </c:pt>
                <c:pt idx="4">
                  <c:v>524333</c:v>
                </c:pt>
                <c:pt idx="5">
                  <c:v>504710</c:v>
                </c:pt>
                <c:pt idx="6">
                  <c:v>484514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6C-4B75-9082-CBF7740D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3088"/>
        <c:axId val="-961895136"/>
      </c:line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valAx>
        <c:axId val="-961895136"/>
        <c:scaling>
          <c:orientation val="minMax"/>
          <c:max val="700000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-961913088"/>
        <c:crosses val="max"/>
        <c:crossBetween val="between"/>
      </c:valAx>
      <c:catAx>
        <c:axId val="-9619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96189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人口割合の推移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年少人口割合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'②自動集計ﾌｫｰﾏｯﾄ（変更禁止）'!$B$86:$H$86</c:f>
              <c:numCache>
                <c:formatCode>0.0</c:formatCode>
                <c:ptCount val="7"/>
                <c:pt idx="0">
                  <c:v>11.716792522419409</c:v>
                </c:pt>
                <c:pt idx="1">
                  <c:v>11.003506954409591</c:v>
                </c:pt>
                <c:pt idx="2">
                  <c:v>10.212718007787558</c:v>
                </c:pt>
                <c:pt idx="3">
                  <c:v>9.7563265794585234</c:v>
                </c:pt>
                <c:pt idx="4">
                  <c:v>9.4411375976717089</c:v>
                </c:pt>
                <c:pt idx="5">
                  <c:v>9.3534901230409542</c:v>
                </c:pt>
                <c:pt idx="6">
                  <c:v>9.2835294748964952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9-446C-B160-383025D6459A}"/>
            </c:ext>
          </c:extLst>
        </c:ser>
        <c:ser>
          <c:idx val="1"/>
          <c:order val="1"/>
          <c:tx>
            <c:v>生産年齢人口割合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'②自動集計ﾌｫｰﾏｯﾄ（変更禁止）'!$B$87:$H$87</c:f>
              <c:numCache>
                <c:formatCode>0.0</c:formatCode>
                <c:ptCount val="7"/>
                <c:pt idx="0">
                  <c:v>63.236671728601777</c:v>
                </c:pt>
                <c:pt idx="1">
                  <c:v>61.504875436619322</c:v>
                </c:pt>
                <c:pt idx="2">
                  <c:v>60.959904989652955</c:v>
                </c:pt>
                <c:pt idx="3">
                  <c:v>59.594583398539982</c:v>
                </c:pt>
                <c:pt idx="4">
                  <c:v>57.292979842962389</c:v>
                </c:pt>
                <c:pt idx="5">
                  <c:v>54.086901388916409</c:v>
                </c:pt>
                <c:pt idx="6">
                  <c:v>52.141527386205553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9-446C-B160-383025D6459A}"/>
            </c:ext>
          </c:extLst>
        </c:ser>
        <c:ser>
          <c:idx val="2"/>
          <c:order val="2"/>
          <c:tx>
            <c:v>高齢者人口割合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'②自動集計ﾌｫｰﾏｯﾄ（変更禁止）'!$B$88:$H$88</c:f>
              <c:numCache>
                <c:formatCode>0.0</c:formatCode>
                <c:ptCount val="7"/>
                <c:pt idx="0">
                  <c:v>25.046535748978808</c:v>
                </c:pt>
                <c:pt idx="1">
                  <c:v>27.49161760897108</c:v>
                </c:pt>
                <c:pt idx="2">
                  <c:v>28.827377002559484</c:v>
                </c:pt>
                <c:pt idx="3">
                  <c:v>30.649090022001491</c:v>
                </c:pt>
                <c:pt idx="4">
                  <c:v>33.265882559365899</c:v>
                </c:pt>
                <c:pt idx="5">
                  <c:v>36.559608488042642</c:v>
                </c:pt>
                <c:pt idx="6">
                  <c:v>38.57494313889795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9-446C-B160-383025D6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4720"/>
        <c:axId val="-961906016"/>
      </c:lineChart>
      <c:catAx>
        <c:axId val="-9619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06016"/>
        <c:crosses val="autoZero"/>
        <c:auto val="1"/>
        <c:lblAlgn val="ctr"/>
        <c:lblOffset val="100"/>
        <c:noMultiLvlLbl val="0"/>
      </c:catAx>
      <c:valAx>
        <c:axId val="-961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'②自動集計ﾌｫｰﾏｯﾄ（変更禁止）'!$B$27:$H$27</c:f>
              <c:numCache>
                <c:formatCode>#,##0_);[Red]\(#,##0\)</c:formatCode>
                <c:ptCount val="7"/>
                <c:pt idx="0">
                  <c:v>144647</c:v>
                </c:pt>
                <c:pt idx="1">
                  <c:v>157097</c:v>
                </c:pt>
                <c:pt idx="2">
                  <c:v>161173</c:v>
                </c:pt>
                <c:pt idx="3">
                  <c:v>166469</c:v>
                </c:pt>
                <c:pt idx="4">
                  <c:v>174424</c:v>
                </c:pt>
                <c:pt idx="5">
                  <c:v>184520</c:v>
                </c:pt>
                <c:pt idx="6">
                  <c:v>186901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85-4187-A118-F38313A5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医療費（医科）の将来推計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'②自動集計ﾌｫｰﾏｯﾄ（変更禁止）'!$AM$149</c:f>
              <c:strCache>
                <c:ptCount val="1"/>
                <c:pt idx="0">
                  <c:v>医科（入院）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0-46BA-9F9E-102E78DBE96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0-46BA-9F9E-102E78DBE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'②自動集計ﾌｫｰﾏｯﾄ（変更禁止）'!$AY$128:$BE$128</c:f>
              <c:numCache>
                <c:formatCode>#,##0_);[Red]\(#,##0\)</c:formatCode>
                <c:ptCount val="7"/>
                <c:pt idx="0">
                  <c:v>713.32667028767207</c:v>
                </c:pt>
                <c:pt idx="1">
                  <c:v>785.37813429601727</c:v>
                </c:pt>
                <c:pt idx="2">
                  <c:v>847.47664779420518</c:v>
                </c:pt>
                <c:pt idx="3">
                  <c:v>870.91309161885999</c:v>
                </c:pt>
                <c:pt idx="4">
                  <c:v>868.14368129755098</c:v>
                </c:pt>
                <c:pt idx="5">
                  <c:v>873.40254104343217</c:v>
                </c:pt>
                <c:pt idx="6">
                  <c:v>882.76264872072375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0-46BA-9F9E-102E78DBE965}"/>
            </c:ext>
          </c:extLst>
        </c:ser>
        <c:ser>
          <c:idx val="1"/>
          <c:order val="1"/>
          <c:tx>
            <c:strRef>
              <c:f>'②自動集計ﾌｫｰﾏｯﾄ（変更禁止）'!$AM$150</c:f>
              <c:strCache>
                <c:ptCount val="1"/>
                <c:pt idx="0">
                  <c:v>医科（外来）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0-46BA-9F9E-102E78DBE9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0-46BA-9F9E-102E78DBE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'②自動集計ﾌｫｰﾏｯﾄ（変更禁止）'!$AY$129:$BE$129</c:f>
              <c:numCache>
                <c:formatCode>#,##0_);[Red]\(#,##0\)</c:formatCode>
                <c:ptCount val="7"/>
                <c:pt idx="0">
                  <c:v>912.3289057425211</c:v>
                </c:pt>
                <c:pt idx="1">
                  <c:v>941.91966253322209</c:v>
                </c:pt>
                <c:pt idx="2">
                  <c:v>955.02439479113752</c:v>
                </c:pt>
                <c:pt idx="3">
                  <c:v>955.83857510597443</c:v>
                </c:pt>
                <c:pt idx="4">
                  <c:v>946.01204213530059</c:v>
                </c:pt>
                <c:pt idx="5">
                  <c:v>937.23877672006222</c:v>
                </c:pt>
                <c:pt idx="6">
                  <c:v>921.47799780514526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0-46BA-9F9E-102E78DBE965}"/>
            </c:ext>
          </c:extLst>
        </c:ser>
        <c:ser>
          <c:idx val="3"/>
          <c:order val="2"/>
          <c:tx>
            <c:strRef>
              <c:f>'②自動集計ﾌｫｰﾏｯﾄ（変更禁止）'!$AM$152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60-46BA-9F9E-102E78DBE9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60-46BA-9F9E-102E78DBE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'②自動集計ﾌｫｰﾏｯﾄ（変更禁止）'!$AY$130:$BE$130</c:f>
              <c:numCache>
                <c:formatCode>#,##0_);[Red]\(#,##0\)</c:formatCode>
                <c:ptCount val="7"/>
                <c:pt idx="0">
                  <c:v>1625.6555760301933</c:v>
                </c:pt>
                <c:pt idx="1">
                  <c:v>1727.2977968292396</c:v>
                </c:pt>
                <c:pt idx="2">
                  <c:v>1802.5010425853427</c:v>
                </c:pt>
                <c:pt idx="3">
                  <c:v>1826.7516667248346</c:v>
                </c:pt>
                <c:pt idx="4">
                  <c:v>1814.1557234328516</c:v>
                </c:pt>
                <c:pt idx="5">
                  <c:v>1810.6413177634943</c:v>
                </c:pt>
                <c:pt idx="6">
                  <c:v>1804.2406465258691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60-46BA-9F9E-102E78DBE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5808"/>
        <c:axId val="-961931040"/>
      </c:lineChart>
      <c:catAx>
        <c:axId val="-9619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1040"/>
        <c:crosses val="autoZero"/>
        <c:auto val="1"/>
        <c:lblAlgn val="ctr"/>
        <c:lblOffset val="100"/>
        <c:noMultiLvlLbl val="0"/>
      </c:catAx>
      <c:valAx>
        <c:axId val="-9619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580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臨床検査ニーズの変化予測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'②自動集計ﾌｫｰﾏｯﾄ（変更禁止）'!$FV$4</c:f>
              <c:strCache>
                <c:ptCount val="1"/>
                <c:pt idx="0">
                  <c:v>入院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'②自動集計ﾌｫｰﾏｯﾄ（変更禁止）'!$FW$3:$GC$3</c:f>
              <c:numCache>
                <c:formatCode>General</c:formatCode>
                <c:ptCount val="7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</c:numCache>
            </c:numRef>
          </c:cat>
          <c:val>
            <c:numRef>
              <c:f>'②自動集計ﾌｫｰﾏｯﾄ（変更禁止）'!$FW$4:$GC$4</c:f>
              <c:numCache>
                <c:formatCode>#,##0_);[Red]\(#,##0\)</c:formatCode>
                <c:ptCount val="7"/>
                <c:pt idx="0">
                  <c:v>297499.97979213647</c:v>
                </c:pt>
                <c:pt idx="1">
                  <c:v>322671.00693402614</c:v>
                </c:pt>
                <c:pt idx="2">
                  <c:v>343531.10314688063</c:v>
                </c:pt>
                <c:pt idx="3">
                  <c:v>351540.88854317763</c:v>
                </c:pt>
                <c:pt idx="4">
                  <c:v>350425.40020726138</c:v>
                </c:pt>
                <c:pt idx="5">
                  <c:v>351667.79152010666</c:v>
                </c:pt>
                <c:pt idx="6">
                  <c:v>353218.5707681913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5-43EF-8E5F-BD04DC94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</c:lineChart>
      <c:lineChart>
        <c:grouping val="standard"/>
        <c:varyColors val="0"/>
        <c:ser>
          <c:idx val="1"/>
          <c:order val="1"/>
          <c:tx>
            <c:strRef>
              <c:f>'②自動集計ﾌｫｰﾏｯﾄ（変更禁止）'!$FV$5</c:f>
              <c:strCache>
                <c:ptCount val="1"/>
                <c:pt idx="0">
                  <c:v>外来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'②自動集計ﾌｫｰﾏｯﾄ（変更禁止）'!$FW$3:$GC$3</c:f>
              <c:numCache>
                <c:formatCode>General</c:formatCode>
                <c:ptCount val="7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</c:numCache>
            </c:numRef>
          </c:cat>
          <c:val>
            <c:numRef>
              <c:f>'②自動集計ﾌｫｰﾏｯﾄ（変更禁止）'!$FW$5:$GC$5</c:f>
              <c:numCache>
                <c:formatCode>#,##0_);[Red]\(#,##0\)</c:formatCode>
                <c:ptCount val="7"/>
                <c:pt idx="0">
                  <c:v>5790741.4653097969</c:v>
                </c:pt>
                <c:pt idx="1">
                  <c:v>5932374.6016271003</c:v>
                </c:pt>
                <c:pt idx="2">
                  <c:v>5974034.5263688173</c:v>
                </c:pt>
                <c:pt idx="3">
                  <c:v>5967436.5656463429</c:v>
                </c:pt>
                <c:pt idx="4">
                  <c:v>5913118.562673917</c:v>
                </c:pt>
                <c:pt idx="5">
                  <c:v>5847476.5515853269</c:v>
                </c:pt>
                <c:pt idx="6">
                  <c:v>5717461.3562797504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5-43EF-8E5F-BD04DC944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94175"/>
        <c:axId val="1158177375"/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valAx>
        <c:axId val="1158177375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94175"/>
        <c:crosses val="max"/>
        <c:crossBetween val="between"/>
      </c:valAx>
      <c:catAx>
        <c:axId val="11581941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177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0～14歳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'②自動集計ﾌｫｰﾏｯﾄ（変更禁止）'!$B$25:$H$25</c:f>
              <c:numCache>
                <c:formatCode>#,##0_);[Red]\(#,##0\)</c:formatCode>
                <c:ptCount val="7"/>
                <c:pt idx="0">
                  <c:v>67666</c:v>
                </c:pt>
                <c:pt idx="1">
                  <c:v>62878</c:v>
                </c:pt>
                <c:pt idx="2">
                  <c:v>57099</c:v>
                </c:pt>
                <c:pt idx="3">
                  <c:v>52991</c:v>
                </c:pt>
                <c:pt idx="4">
                  <c:v>49503</c:v>
                </c:pt>
                <c:pt idx="5">
                  <c:v>47208</c:v>
                </c:pt>
                <c:pt idx="6">
                  <c:v>44980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9-4F68-A6E4-E61327DA2E69}"/>
            </c:ext>
          </c:extLst>
        </c:ser>
        <c:ser>
          <c:idx val="1"/>
          <c:order val="1"/>
          <c:tx>
            <c:v>15～64歳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'②自動集計ﾌｫｰﾏｯﾄ（変更禁止）'!$B$26:$H$26</c:f>
              <c:numCache>
                <c:formatCode>#,##0_);[Red]\(#,##0\)</c:formatCode>
                <c:ptCount val="7"/>
                <c:pt idx="0">
                  <c:v>365200</c:v>
                </c:pt>
                <c:pt idx="1">
                  <c:v>351461</c:v>
                </c:pt>
                <c:pt idx="2">
                  <c:v>340825</c:v>
                </c:pt>
                <c:pt idx="3">
                  <c:v>323685</c:v>
                </c:pt>
                <c:pt idx="4">
                  <c:v>300406</c:v>
                </c:pt>
                <c:pt idx="5">
                  <c:v>272982</c:v>
                </c:pt>
                <c:pt idx="6">
                  <c:v>252633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9-4F68-A6E4-E61327DA2E69}"/>
            </c:ext>
          </c:extLst>
        </c:ser>
        <c:ser>
          <c:idx val="2"/>
          <c:order val="2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'②自動集計ﾌｫｰﾏｯﾄ（変更禁止）'!$B$27:$H$27</c:f>
              <c:numCache>
                <c:formatCode>#,##0_);[Red]\(#,##0\)</c:formatCode>
                <c:ptCount val="7"/>
                <c:pt idx="0">
                  <c:v>144647</c:v>
                </c:pt>
                <c:pt idx="1">
                  <c:v>157097</c:v>
                </c:pt>
                <c:pt idx="2">
                  <c:v>161173</c:v>
                </c:pt>
                <c:pt idx="3">
                  <c:v>166469</c:v>
                </c:pt>
                <c:pt idx="4">
                  <c:v>174424</c:v>
                </c:pt>
                <c:pt idx="5">
                  <c:v>184520</c:v>
                </c:pt>
                <c:pt idx="6">
                  <c:v>186901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99-4F68-A6E4-E61327DA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lineChart>
        <c:grouping val="stacked"/>
        <c:varyColors val="0"/>
        <c:ser>
          <c:idx val="3"/>
          <c:order val="3"/>
          <c:tx>
            <c:v>総人口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'②自動集計ﾌｫｰﾏｯﾄ（変更禁止）'!$B$5:$H$5</c:f>
              <c:numCache>
                <c:formatCode>#,##0_);[Red]\(#,##0\)</c:formatCode>
                <c:ptCount val="7"/>
                <c:pt idx="0">
                  <c:v>577513</c:v>
                </c:pt>
                <c:pt idx="1">
                  <c:v>571436</c:v>
                </c:pt>
                <c:pt idx="2">
                  <c:v>559097</c:v>
                </c:pt>
                <c:pt idx="3">
                  <c:v>543145</c:v>
                </c:pt>
                <c:pt idx="4">
                  <c:v>524333</c:v>
                </c:pt>
                <c:pt idx="5">
                  <c:v>504710</c:v>
                </c:pt>
                <c:pt idx="6">
                  <c:v>484514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99-4F68-A6E4-E61327DA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3088"/>
        <c:axId val="-961895136"/>
      </c:line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valAx>
        <c:axId val="-961895136"/>
        <c:scaling>
          <c:orientation val="minMax"/>
          <c:max val="700000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-961913088"/>
        <c:crosses val="max"/>
        <c:crossBetween val="between"/>
      </c:valAx>
      <c:catAx>
        <c:axId val="-9619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96189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人口割合の推移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年少人口割合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'②自動集計ﾌｫｰﾏｯﾄ（変更禁止）'!$B$86:$H$86</c:f>
              <c:numCache>
                <c:formatCode>0.0</c:formatCode>
                <c:ptCount val="7"/>
                <c:pt idx="0">
                  <c:v>11.716792522419409</c:v>
                </c:pt>
                <c:pt idx="1">
                  <c:v>11.003506954409591</c:v>
                </c:pt>
                <c:pt idx="2">
                  <c:v>10.212718007787558</c:v>
                </c:pt>
                <c:pt idx="3">
                  <c:v>9.7563265794585234</c:v>
                </c:pt>
                <c:pt idx="4">
                  <c:v>9.4411375976717089</c:v>
                </c:pt>
                <c:pt idx="5">
                  <c:v>9.3534901230409542</c:v>
                </c:pt>
                <c:pt idx="6">
                  <c:v>9.2835294748964952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D-4545-88FE-BF0542602905}"/>
            </c:ext>
          </c:extLst>
        </c:ser>
        <c:ser>
          <c:idx val="1"/>
          <c:order val="1"/>
          <c:tx>
            <c:v>生産年齢人口割合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'②自動集計ﾌｫｰﾏｯﾄ（変更禁止）'!$B$87:$H$87</c:f>
              <c:numCache>
                <c:formatCode>0.0</c:formatCode>
                <c:ptCount val="7"/>
                <c:pt idx="0">
                  <c:v>63.236671728601777</c:v>
                </c:pt>
                <c:pt idx="1">
                  <c:v>61.504875436619322</c:v>
                </c:pt>
                <c:pt idx="2">
                  <c:v>60.959904989652955</c:v>
                </c:pt>
                <c:pt idx="3">
                  <c:v>59.594583398539982</c:v>
                </c:pt>
                <c:pt idx="4">
                  <c:v>57.292979842962389</c:v>
                </c:pt>
                <c:pt idx="5">
                  <c:v>54.086901388916409</c:v>
                </c:pt>
                <c:pt idx="6">
                  <c:v>52.141527386205553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D-4545-88FE-BF0542602905}"/>
            </c:ext>
          </c:extLst>
        </c:ser>
        <c:ser>
          <c:idx val="2"/>
          <c:order val="2"/>
          <c:tx>
            <c:v>高齢者人口割合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'②自動集計ﾌｫｰﾏｯﾄ（変更禁止）'!$B$88:$H$88</c:f>
              <c:numCache>
                <c:formatCode>0.0</c:formatCode>
                <c:ptCount val="7"/>
                <c:pt idx="0">
                  <c:v>25.046535748978808</c:v>
                </c:pt>
                <c:pt idx="1">
                  <c:v>27.49161760897108</c:v>
                </c:pt>
                <c:pt idx="2">
                  <c:v>28.827377002559484</c:v>
                </c:pt>
                <c:pt idx="3">
                  <c:v>30.649090022001491</c:v>
                </c:pt>
                <c:pt idx="4">
                  <c:v>33.265882559365899</c:v>
                </c:pt>
                <c:pt idx="5">
                  <c:v>36.559608488042642</c:v>
                </c:pt>
                <c:pt idx="6">
                  <c:v>38.57494313889795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D-4545-88FE-BF054260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4720"/>
        <c:axId val="-961906016"/>
      </c:lineChart>
      <c:catAx>
        <c:axId val="-9619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06016"/>
        <c:crosses val="autoZero"/>
        <c:auto val="1"/>
        <c:lblAlgn val="ctr"/>
        <c:lblOffset val="100"/>
        <c:noMultiLvlLbl val="0"/>
      </c:catAx>
      <c:valAx>
        <c:axId val="-961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'②自動集計ﾌｫｰﾏｯﾄ（変更禁止）'!$B$4:$H$4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'②自動集計ﾌｫｰﾏｯﾄ（変更禁止）'!$B$27:$H$27</c:f>
              <c:numCache>
                <c:formatCode>#,##0_);[Red]\(#,##0\)</c:formatCode>
                <c:ptCount val="7"/>
                <c:pt idx="0">
                  <c:v>144647</c:v>
                </c:pt>
                <c:pt idx="1">
                  <c:v>157097</c:v>
                </c:pt>
                <c:pt idx="2">
                  <c:v>161173</c:v>
                </c:pt>
                <c:pt idx="3">
                  <c:v>166469</c:v>
                </c:pt>
                <c:pt idx="4">
                  <c:v>174424</c:v>
                </c:pt>
                <c:pt idx="5">
                  <c:v>184520</c:v>
                </c:pt>
                <c:pt idx="6">
                  <c:v>186901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2-4EC2-993B-34E8A3D1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'②自動集計ﾌｫｰﾏｯﾄ（変更禁止）'!$AK$9</c:f>
              <c:strCache>
                <c:ptCount val="1"/>
                <c:pt idx="0">
                  <c:v>診療所・入院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'②自動集計ﾌｫｰﾏｯﾄ（変更禁止）'!$AL$9:$AR$9</c:f>
              <c:numCache>
                <c:formatCode>#,##0_);[Red]\(#,##0\)</c:formatCode>
                <c:ptCount val="7"/>
                <c:pt idx="0">
                  <c:v>131.75693000000001</c:v>
                </c:pt>
                <c:pt idx="1">
                  <c:v>145.64359000000002</c:v>
                </c:pt>
                <c:pt idx="2">
                  <c:v>159.32006000000001</c:v>
                </c:pt>
                <c:pt idx="3">
                  <c:v>164.01094000000001</c:v>
                </c:pt>
                <c:pt idx="4">
                  <c:v>162.96888999999999</c:v>
                </c:pt>
                <c:pt idx="5">
                  <c:v>164.30912000000001</c:v>
                </c:pt>
                <c:pt idx="6">
                  <c:v>167.35828000000001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7-4FB3-8DAF-25EED89D914B}"/>
            </c:ext>
          </c:extLst>
        </c:ser>
        <c:ser>
          <c:idx val="1"/>
          <c:order val="1"/>
          <c:tx>
            <c:strRef>
              <c:f>'②自動集計ﾌｫｰﾏｯﾄ（変更禁止）'!$AK$10</c:f>
              <c:strCache>
                <c:ptCount val="1"/>
                <c:pt idx="0">
                  <c:v>診療所・外来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'②自動集計ﾌｫｰﾏｯﾄ（変更禁止）'!$AL$10:$AR$10</c:f>
              <c:numCache>
                <c:formatCode>#,##0_);[Red]\(#,##0\)</c:formatCode>
                <c:ptCount val="7"/>
                <c:pt idx="0">
                  <c:v>18543.891919999998</c:v>
                </c:pt>
                <c:pt idx="1">
                  <c:v>19073.013740000002</c:v>
                </c:pt>
                <c:pt idx="2">
                  <c:v>19273.247589999999</c:v>
                </c:pt>
                <c:pt idx="3">
                  <c:v>19243.698660000002</c:v>
                </c:pt>
                <c:pt idx="4">
                  <c:v>19012.952430000001</c:v>
                </c:pt>
                <c:pt idx="5">
                  <c:v>18810.631740000001</c:v>
                </c:pt>
                <c:pt idx="6">
                  <c:v>18473.58411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7-4FB3-8DAF-25EED89D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61504"/>
        <c:axId val="-982777824"/>
      </c:barChart>
      <c:catAx>
        <c:axId val="-9827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7824"/>
        <c:crosses val="autoZero"/>
        <c:auto val="1"/>
        <c:lblAlgn val="ctr"/>
        <c:lblOffset val="100"/>
        <c:noMultiLvlLbl val="0"/>
      </c:catAx>
      <c:valAx>
        <c:axId val="-9827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E-4FC7-AD1C-C0EE1CBF049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DE-4FC7-AD1C-C0EE1CBF049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DE-4FC7-AD1C-C0EE1CBF0490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E-4FC7-AD1C-C0EE1CBF049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DE-4FC7-AD1C-C0EE1CBF049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DE-4FC7-AD1C-C0EE1CBF0490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DE-4FC7-AD1C-C0EE1CBF0490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DE-4FC7-AD1C-C0EE1CBF0490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FDE-4FC7-AD1C-C0EE1CBF0490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'②自動集計ﾌｫｰﾏｯﾄ（変更禁止）'!$B$33:$B$51</c:f>
              <c:numCache>
                <c:formatCode>#,##0_);[Red]\(#,##0\)</c:formatCode>
                <c:ptCount val="19"/>
                <c:pt idx="0">
                  <c:v>10267</c:v>
                </c:pt>
                <c:pt idx="1">
                  <c:v>11931</c:v>
                </c:pt>
                <c:pt idx="2">
                  <c:v>12509</c:v>
                </c:pt>
                <c:pt idx="3">
                  <c:v>18436</c:v>
                </c:pt>
                <c:pt idx="4">
                  <c:v>23766</c:v>
                </c:pt>
                <c:pt idx="5">
                  <c:v>15367</c:v>
                </c:pt>
                <c:pt idx="6">
                  <c:v>16201</c:v>
                </c:pt>
                <c:pt idx="7">
                  <c:v>19451</c:v>
                </c:pt>
                <c:pt idx="8">
                  <c:v>23361</c:v>
                </c:pt>
                <c:pt idx="9">
                  <c:v>22252</c:v>
                </c:pt>
                <c:pt idx="10">
                  <c:v>19134</c:v>
                </c:pt>
                <c:pt idx="11">
                  <c:v>16117</c:v>
                </c:pt>
                <c:pt idx="12">
                  <c:v>17552</c:v>
                </c:pt>
                <c:pt idx="13">
                  <c:v>20815</c:v>
                </c:pt>
                <c:pt idx="14">
                  <c:v>17079</c:v>
                </c:pt>
                <c:pt idx="15">
                  <c:v>13046</c:v>
                </c:pt>
                <c:pt idx="16">
                  <c:v>8395</c:v>
                </c:pt>
                <c:pt idx="17">
                  <c:v>4013</c:v>
                </c:pt>
                <c:pt idx="18">
                  <c:v>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DE-4FC7-AD1C-C0EE1CBF0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2672"/>
        <c:axId val="-961940832"/>
      </c:barChart>
      <c:catAx>
        <c:axId val="-96193267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832"/>
        <c:crosses val="autoZero"/>
        <c:auto val="1"/>
        <c:lblAlgn val="ctr"/>
        <c:lblOffset val="100"/>
        <c:noMultiLvlLbl val="0"/>
      </c:catAx>
      <c:valAx>
        <c:axId val="-96194083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2-426C-B128-E50DE2AF7E9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32-426C-B128-E50DE2AF7E97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32-426C-B128-E50DE2AF7E97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2-426C-B128-E50DE2AF7E97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32-426C-B128-E50DE2AF7E97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32-426C-B128-E50DE2AF7E97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32-426C-B128-E50DE2AF7E97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32-426C-B128-E50DE2AF7E97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32-426C-B128-E50DE2AF7E97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'②自動集計ﾌｫｰﾏｯﾄ（変更禁止）'!$C$33:$C$51</c:f>
              <c:numCache>
                <c:formatCode>#,##0_);[Red]\(#,##0\)</c:formatCode>
                <c:ptCount val="19"/>
                <c:pt idx="0">
                  <c:v>9545</c:v>
                </c:pt>
                <c:pt idx="1">
                  <c:v>10644</c:v>
                </c:pt>
                <c:pt idx="2">
                  <c:v>12065</c:v>
                </c:pt>
                <c:pt idx="3">
                  <c:v>16771</c:v>
                </c:pt>
                <c:pt idx="4">
                  <c:v>24246</c:v>
                </c:pt>
                <c:pt idx="5">
                  <c:v>14629</c:v>
                </c:pt>
                <c:pt idx="6">
                  <c:v>13830</c:v>
                </c:pt>
                <c:pt idx="7">
                  <c:v>16282</c:v>
                </c:pt>
                <c:pt idx="8">
                  <c:v>19461</c:v>
                </c:pt>
                <c:pt idx="9">
                  <c:v>23519</c:v>
                </c:pt>
                <c:pt idx="10">
                  <c:v>21924</c:v>
                </c:pt>
                <c:pt idx="11">
                  <c:v>18788</c:v>
                </c:pt>
                <c:pt idx="12">
                  <c:v>15715</c:v>
                </c:pt>
                <c:pt idx="13">
                  <c:v>16872</c:v>
                </c:pt>
                <c:pt idx="14">
                  <c:v>19529</c:v>
                </c:pt>
                <c:pt idx="15">
                  <c:v>15051</c:v>
                </c:pt>
                <c:pt idx="16">
                  <c:v>10447</c:v>
                </c:pt>
                <c:pt idx="17">
                  <c:v>5545</c:v>
                </c:pt>
                <c:pt idx="18">
                  <c:v>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32-426C-B128-E50DE2AF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0288"/>
        <c:axId val="-961947904"/>
      </c:barChart>
      <c:catAx>
        <c:axId val="-9619402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7904"/>
        <c:crosses val="autoZero"/>
        <c:auto val="1"/>
        <c:lblAlgn val="ctr"/>
        <c:lblOffset val="100"/>
        <c:noMultiLvlLbl val="0"/>
      </c:catAx>
      <c:valAx>
        <c:axId val="-9619479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8-40EA-A7EC-EF7934B1AE07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28-40EA-A7EC-EF7934B1AE07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28-40EA-A7EC-EF7934B1AE07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8-40EA-A7EC-EF7934B1AE07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28-40EA-A7EC-EF7934B1AE07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28-40EA-A7EC-EF7934B1AE07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28-40EA-A7EC-EF7934B1AE07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228-40EA-A7EC-EF7934B1AE07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228-40EA-A7EC-EF7934B1AE07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'②自動集計ﾌｫｰﾏｯﾄ（変更禁止）'!$C$60:$C$78</c:f>
              <c:numCache>
                <c:formatCode>#,##0_);[Red]\(#,##0\)</c:formatCode>
                <c:ptCount val="19"/>
                <c:pt idx="0">
                  <c:v>9073</c:v>
                </c:pt>
                <c:pt idx="1">
                  <c:v>9991</c:v>
                </c:pt>
                <c:pt idx="2">
                  <c:v>11560</c:v>
                </c:pt>
                <c:pt idx="3">
                  <c:v>14760</c:v>
                </c:pt>
                <c:pt idx="4">
                  <c:v>18573</c:v>
                </c:pt>
                <c:pt idx="5">
                  <c:v>12476</c:v>
                </c:pt>
                <c:pt idx="6">
                  <c:v>12334</c:v>
                </c:pt>
                <c:pt idx="7">
                  <c:v>14759</c:v>
                </c:pt>
                <c:pt idx="8">
                  <c:v>17828</c:v>
                </c:pt>
                <c:pt idx="9">
                  <c:v>21981</c:v>
                </c:pt>
                <c:pt idx="10">
                  <c:v>20193</c:v>
                </c:pt>
                <c:pt idx="11">
                  <c:v>17768</c:v>
                </c:pt>
                <c:pt idx="12">
                  <c:v>15624</c:v>
                </c:pt>
                <c:pt idx="13">
                  <c:v>18045</c:v>
                </c:pt>
                <c:pt idx="14">
                  <c:v>21566</c:v>
                </c:pt>
                <c:pt idx="15">
                  <c:v>18210</c:v>
                </c:pt>
                <c:pt idx="16">
                  <c:v>13554</c:v>
                </c:pt>
                <c:pt idx="17">
                  <c:v>9122</c:v>
                </c:pt>
                <c:pt idx="18">
                  <c:v>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28-40EA-A7EC-EF7934B1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656"/>
        <c:axId val="-961929408"/>
      </c:barChart>
      <c:catAx>
        <c:axId val="-961938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9408"/>
        <c:crosses val="autoZero"/>
        <c:auto val="1"/>
        <c:lblAlgn val="ctr"/>
        <c:lblOffset val="100"/>
        <c:noMultiLvlLbl val="0"/>
      </c:catAx>
      <c:valAx>
        <c:axId val="-96192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5-4A42-9E20-C2DD2E81823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85-4A42-9E20-C2DD2E81823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85-4A42-9E20-C2DD2E8182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5-4A42-9E20-C2DD2E8182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85-4A42-9E20-C2DD2E8182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985-4A42-9E20-C2DD2E8182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985-4A42-9E20-C2DD2E8182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985-4A42-9E20-C2DD2E8182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985-4A42-9E20-C2DD2E818230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'②自動集計ﾌｫｰﾏｯﾄ（変更禁止）'!$D$33:$D$51</c:f>
              <c:numCache>
                <c:formatCode>#,##0_);[Red]\(#,##0\)</c:formatCode>
                <c:ptCount val="19"/>
                <c:pt idx="0">
                  <c:v>8580</c:v>
                </c:pt>
                <c:pt idx="1">
                  <c:v>9926</c:v>
                </c:pt>
                <c:pt idx="2">
                  <c:v>10800</c:v>
                </c:pt>
                <c:pt idx="3">
                  <c:v>16109</c:v>
                </c:pt>
                <c:pt idx="4">
                  <c:v>22150</c:v>
                </c:pt>
                <c:pt idx="5">
                  <c:v>14962</c:v>
                </c:pt>
                <c:pt idx="6">
                  <c:v>13229</c:v>
                </c:pt>
                <c:pt idx="7">
                  <c:v>13913</c:v>
                </c:pt>
                <c:pt idx="8">
                  <c:v>16339</c:v>
                </c:pt>
                <c:pt idx="9">
                  <c:v>19661</c:v>
                </c:pt>
                <c:pt idx="10">
                  <c:v>23251</c:v>
                </c:pt>
                <c:pt idx="11">
                  <c:v>21546</c:v>
                </c:pt>
                <c:pt idx="12">
                  <c:v>18363</c:v>
                </c:pt>
                <c:pt idx="13">
                  <c:v>15190</c:v>
                </c:pt>
                <c:pt idx="14">
                  <c:v>15880</c:v>
                </c:pt>
                <c:pt idx="15">
                  <c:v>17385</c:v>
                </c:pt>
                <c:pt idx="16">
                  <c:v>12184</c:v>
                </c:pt>
                <c:pt idx="17">
                  <c:v>7004</c:v>
                </c:pt>
                <c:pt idx="18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85-4A42-9E20-C2DD2E818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9952"/>
        <c:axId val="-961943008"/>
      </c:barChart>
      <c:catAx>
        <c:axId val="-96192995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3008"/>
        <c:crosses val="autoZero"/>
        <c:auto val="1"/>
        <c:lblAlgn val="ctr"/>
        <c:lblOffset val="100"/>
        <c:noMultiLvlLbl val="0"/>
      </c:catAx>
      <c:valAx>
        <c:axId val="-96194300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2-4B5F-B311-7FC2568A8F09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2-4B5F-B311-7FC2568A8F09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62-4B5F-B311-7FC2568A8F09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2-4B5F-B311-7FC2568A8F09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2-4B5F-B311-7FC2568A8F09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62-4B5F-B311-7FC2568A8F09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362-4B5F-B311-7FC2568A8F09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362-4B5F-B311-7FC2568A8F09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362-4B5F-B311-7FC2568A8F09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'②自動集計ﾌｫｰﾏｯﾄ（変更禁止）'!$D$60:$D$78</c:f>
              <c:numCache>
                <c:formatCode>#,##0_);[Red]\(#,##0\)</c:formatCode>
                <c:ptCount val="19"/>
                <c:pt idx="0">
                  <c:v>8156</c:v>
                </c:pt>
                <c:pt idx="1">
                  <c:v>9395</c:v>
                </c:pt>
                <c:pt idx="2">
                  <c:v>10242</c:v>
                </c:pt>
                <c:pt idx="3">
                  <c:v>14220</c:v>
                </c:pt>
                <c:pt idx="4">
                  <c:v>17375</c:v>
                </c:pt>
                <c:pt idx="5">
                  <c:v>12832</c:v>
                </c:pt>
                <c:pt idx="6">
                  <c:v>11615</c:v>
                </c:pt>
                <c:pt idx="7">
                  <c:v>12514</c:v>
                </c:pt>
                <c:pt idx="8">
                  <c:v>14977</c:v>
                </c:pt>
                <c:pt idx="9">
                  <c:v>18020</c:v>
                </c:pt>
                <c:pt idx="10">
                  <c:v>22021</c:v>
                </c:pt>
                <c:pt idx="11">
                  <c:v>20105</c:v>
                </c:pt>
                <c:pt idx="12">
                  <c:v>17623</c:v>
                </c:pt>
                <c:pt idx="13">
                  <c:v>15410</c:v>
                </c:pt>
                <c:pt idx="14">
                  <c:v>17600</c:v>
                </c:pt>
                <c:pt idx="15">
                  <c:v>20679</c:v>
                </c:pt>
                <c:pt idx="16">
                  <c:v>16455</c:v>
                </c:pt>
                <c:pt idx="17">
                  <c:v>10996</c:v>
                </c:pt>
                <c:pt idx="18">
                  <c:v>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62-4B5F-B311-7FC2568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112"/>
        <c:axId val="-961939200"/>
      </c:barChart>
      <c:catAx>
        <c:axId val="-961938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39200"/>
        <c:crosses val="autoZero"/>
        <c:auto val="1"/>
        <c:lblAlgn val="ctr"/>
        <c:lblOffset val="100"/>
        <c:noMultiLvlLbl val="0"/>
      </c:catAx>
      <c:valAx>
        <c:axId val="-96193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1-437E-8DF3-9CDCE63FB9A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1-437E-8DF3-9CDCE63FB9A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1-437E-8DF3-9CDCE63FB9A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1-437E-8DF3-9CDCE63FB9A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1-437E-8DF3-9CDCE63FB9A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F1-437E-8DF3-9CDCE63FB9A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F1-437E-8DF3-9CDCE63FB9A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3F1-437E-8DF3-9CDCE63FB9A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3F1-437E-8DF3-9CDCE63FB9A9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'②自動集計ﾌｫｰﾏｯﾄ（変更禁止）'!$E$33:$E$51</c:f>
              <c:numCache>
                <c:formatCode>#,##0_);[Red]\(#,##0\)</c:formatCode>
                <c:ptCount val="19"/>
                <c:pt idx="0">
                  <c:v>8123</c:v>
                </c:pt>
                <c:pt idx="1">
                  <c:v>8953</c:v>
                </c:pt>
                <c:pt idx="2">
                  <c:v>10081</c:v>
                </c:pt>
                <c:pt idx="3">
                  <c:v>14564</c:v>
                </c:pt>
                <c:pt idx="4">
                  <c:v>21335</c:v>
                </c:pt>
                <c:pt idx="5">
                  <c:v>13739</c:v>
                </c:pt>
                <c:pt idx="6">
                  <c:v>13567</c:v>
                </c:pt>
                <c:pt idx="7">
                  <c:v>13341</c:v>
                </c:pt>
                <c:pt idx="8">
                  <c:v>13953</c:v>
                </c:pt>
                <c:pt idx="9">
                  <c:v>16536</c:v>
                </c:pt>
                <c:pt idx="10">
                  <c:v>19470</c:v>
                </c:pt>
                <c:pt idx="11">
                  <c:v>22912</c:v>
                </c:pt>
                <c:pt idx="12">
                  <c:v>21101</c:v>
                </c:pt>
                <c:pt idx="13">
                  <c:v>17803</c:v>
                </c:pt>
                <c:pt idx="14">
                  <c:v>14380</c:v>
                </c:pt>
                <c:pt idx="15">
                  <c:v>14181</c:v>
                </c:pt>
                <c:pt idx="16">
                  <c:v>14320</c:v>
                </c:pt>
                <c:pt idx="17">
                  <c:v>8293</c:v>
                </c:pt>
                <c:pt idx="18">
                  <c:v>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F1-437E-8DF3-9CDCE63FB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0496"/>
        <c:axId val="-961921792"/>
      </c:barChart>
      <c:catAx>
        <c:axId val="-9619304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1792"/>
        <c:crosses val="autoZero"/>
        <c:auto val="1"/>
        <c:lblAlgn val="ctr"/>
        <c:lblOffset val="100"/>
        <c:noMultiLvlLbl val="0"/>
      </c:catAx>
      <c:valAx>
        <c:axId val="-96192179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3-4314-AFC0-6910D141DBFF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B3-4314-AFC0-6910D141DBFF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B3-4314-AFC0-6910D141DBFF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3-4314-AFC0-6910D141DBFF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3-4314-AFC0-6910D141DBFF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B3-4314-AFC0-6910D141DBFF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9B3-4314-AFC0-6910D141DBFF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9B3-4314-AFC0-6910D141DBFF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9B3-4314-AFC0-6910D141DBFF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'②自動集計ﾌｫｰﾏｯﾄ（変更禁止）'!$E$60:$E$78</c:f>
              <c:numCache>
                <c:formatCode>#,##0_);[Red]\(#,##0\)</c:formatCode>
                <c:ptCount val="19"/>
                <c:pt idx="0">
                  <c:v>7722</c:v>
                </c:pt>
                <c:pt idx="1">
                  <c:v>8472</c:v>
                </c:pt>
                <c:pt idx="2">
                  <c:v>9640</c:v>
                </c:pt>
                <c:pt idx="3">
                  <c:v>12692</c:v>
                </c:pt>
                <c:pt idx="4">
                  <c:v>16682</c:v>
                </c:pt>
                <c:pt idx="5">
                  <c:v>12041</c:v>
                </c:pt>
                <c:pt idx="6">
                  <c:v>11982</c:v>
                </c:pt>
                <c:pt idx="7">
                  <c:v>11840</c:v>
                </c:pt>
                <c:pt idx="8">
                  <c:v>12721</c:v>
                </c:pt>
                <c:pt idx="9">
                  <c:v>15165</c:v>
                </c:pt>
                <c:pt idx="10">
                  <c:v>18100</c:v>
                </c:pt>
                <c:pt idx="11">
                  <c:v>21963</c:v>
                </c:pt>
                <c:pt idx="12">
                  <c:v>19981</c:v>
                </c:pt>
                <c:pt idx="13">
                  <c:v>17424</c:v>
                </c:pt>
                <c:pt idx="14">
                  <c:v>15073</c:v>
                </c:pt>
                <c:pt idx="15">
                  <c:v>16930</c:v>
                </c:pt>
                <c:pt idx="16">
                  <c:v>18886</c:v>
                </c:pt>
                <c:pt idx="17">
                  <c:v>13461</c:v>
                </c:pt>
                <c:pt idx="18">
                  <c:v>11008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B3-4314-AFC0-6910D141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6480"/>
        <c:axId val="-961926144"/>
      </c:barChart>
      <c:catAx>
        <c:axId val="-961936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6144"/>
        <c:crosses val="autoZero"/>
        <c:auto val="1"/>
        <c:lblAlgn val="ctr"/>
        <c:lblOffset val="100"/>
        <c:noMultiLvlLbl val="0"/>
      </c:catAx>
      <c:valAx>
        <c:axId val="-96192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5-4E99-BBFB-1646D2CE106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A5-4E99-BBFB-1646D2CE106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A5-4E99-BBFB-1646D2CE106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5-4E99-BBFB-1646D2CE106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5A5-4E99-BBFB-1646D2CE106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5A5-4E99-BBFB-1646D2CE106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5A5-4E99-BBFB-1646D2CE106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5A5-4E99-BBFB-1646D2CE106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5A5-4E99-BBFB-1646D2CE1068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'②自動集計ﾌｫｰﾏｯﾄ（変更禁止）'!$F$60:$F$78</c:f>
              <c:numCache>
                <c:formatCode>#,##0_);[Red]\(#,##0\)</c:formatCode>
                <c:ptCount val="19"/>
                <c:pt idx="0">
                  <c:v>7379</c:v>
                </c:pt>
                <c:pt idx="1">
                  <c:v>8047</c:v>
                </c:pt>
                <c:pt idx="2">
                  <c:v>8706</c:v>
                </c:pt>
                <c:pt idx="3">
                  <c:v>11954</c:v>
                </c:pt>
                <c:pt idx="4">
                  <c:v>15065</c:v>
                </c:pt>
                <c:pt idx="5">
                  <c:v>11576</c:v>
                </c:pt>
                <c:pt idx="6">
                  <c:v>11292</c:v>
                </c:pt>
                <c:pt idx="7">
                  <c:v>12240</c:v>
                </c:pt>
                <c:pt idx="8">
                  <c:v>12062</c:v>
                </c:pt>
                <c:pt idx="9">
                  <c:v>12892</c:v>
                </c:pt>
                <c:pt idx="10">
                  <c:v>15254</c:v>
                </c:pt>
                <c:pt idx="11">
                  <c:v>18109</c:v>
                </c:pt>
                <c:pt idx="12">
                  <c:v>21864</c:v>
                </c:pt>
                <c:pt idx="13">
                  <c:v>19783</c:v>
                </c:pt>
                <c:pt idx="14">
                  <c:v>17097</c:v>
                </c:pt>
                <c:pt idx="15">
                  <c:v>14568</c:v>
                </c:pt>
                <c:pt idx="16">
                  <c:v>15518</c:v>
                </c:pt>
                <c:pt idx="17">
                  <c:v>15743</c:v>
                </c:pt>
                <c:pt idx="18">
                  <c:v>13733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5A5-4E99-BBFB-1646D2CE1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7568"/>
        <c:axId val="-961942464"/>
      </c:barChart>
      <c:catAx>
        <c:axId val="-961937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42464"/>
        <c:crosses val="autoZero"/>
        <c:auto val="1"/>
        <c:lblAlgn val="ctr"/>
        <c:lblOffset val="100"/>
        <c:noMultiLvlLbl val="0"/>
      </c:catAx>
      <c:valAx>
        <c:axId val="-96194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5-498A-91E6-D7E1DADF111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D5-498A-91E6-D7E1DADF111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D5-498A-91E6-D7E1DADF1111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5-498A-91E6-D7E1DADF111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D5-498A-91E6-D7E1DADF1111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D5-498A-91E6-D7E1DADF1111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D5-498A-91E6-D7E1DADF1111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FD5-498A-91E6-D7E1DADF1111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FD5-498A-91E6-D7E1DADF1111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'②自動集計ﾌｫｰﾏｯﾄ（変更禁止）'!$F$33:$F$51</c:f>
              <c:numCache>
                <c:formatCode>#,##0_);[Red]\(#,##0\)</c:formatCode>
                <c:ptCount val="19"/>
                <c:pt idx="0">
                  <c:v>7763</c:v>
                </c:pt>
                <c:pt idx="1">
                  <c:v>8504</c:v>
                </c:pt>
                <c:pt idx="2">
                  <c:v>9104</c:v>
                </c:pt>
                <c:pt idx="3">
                  <c:v>13608</c:v>
                </c:pt>
                <c:pt idx="4">
                  <c:v>19368</c:v>
                </c:pt>
                <c:pt idx="5">
                  <c:v>13262</c:v>
                </c:pt>
                <c:pt idx="6">
                  <c:v>12506</c:v>
                </c:pt>
                <c:pt idx="7">
                  <c:v>13708</c:v>
                </c:pt>
                <c:pt idx="8">
                  <c:v>13396</c:v>
                </c:pt>
                <c:pt idx="9">
                  <c:v>14117</c:v>
                </c:pt>
                <c:pt idx="10">
                  <c:v>16402</c:v>
                </c:pt>
                <c:pt idx="11">
                  <c:v>19236</c:v>
                </c:pt>
                <c:pt idx="12">
                  <c:v>22495</c:v>
                </c:pt>
                <c:pt idx="13">
                  <c:v>20509</c:v>
                </c:pt>
                <c:pt idx="14">
                  <c:v>16930</c:v>
                </c:pt>
                <c:pt idx="15">
                  <c:v>12930</c:v>
                </c:pt>
                <c:pt idx="16">
                  <c:v>11734</c:v>
                </c:pt>
                <c:pt idx="17">
                  <c:v>10018</c:v>
                </c:pt>
                <c:pt idx="18">
                  <c:v>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D5-498A-91E6-D7E1DADF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4640"/>
        <c:axId val="-961948448"/>
      </c:barChart>
      <c:catAx>
        <c:axId val="-9619446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8448"/>
        <c:crosses val="autoZero"/>
        <c:auto val="1"/>
        <c:lblAlgn val="ctr"/>
        <c:lblOffset val="100"/>
        <c:noMultiLvlLbl val="0"/>
      </c:catAx>
      <c:valAx>
        <c:axId val="-96194844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0-45F7-B4AC-64201F5F10F1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0-45F7-B4AC-64201F5F10F1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F0-45F7-B4AC-64201F5F10F1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0-45F7-B4AC-64201F5F10F1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F0-45F7-B4AC-64201F5F10F1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F0-45F7-B4AC-64201F5F10F1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F0-45F7-B4AC-64201F5F10F1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F0-45F7-B4AC-64201F5F10F1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8F0-45F7-B4AC-64201F5F10F1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'②自動集計ﾌｫｰﾏｯﾄ（変更禁止）'!$G$60:$G$78</c:f>
              <c:numCache>
                <c:formatCode>#,##0_);[Red]\(#,##0\)</c:formatCode>
                <c:ptCount val="19"/>
                <c:pt idx="0">
                  <c:v>7020</c:v>
                </c:pt>
                <c:pt idx="1">
                  <c:v>7712</c:v>
                </c:pt>
                <c:pt idx="2">
                  <c:v>8280</c:v>
                </c:pt>
                <c:pt idx="3">
                  <c:v>10805</c:v>
                </c:pt>
                <c:pt idx="4">
                  <c:v>14194</c:v>
                </c:pt>
                <c:pt idx="5">
                  <c:v>10512</c:v>
                </c:pt>
                <c:pt idx="6">
                  <c:v>10907</c:v>
                </c:pt>
                <c:pt idx="7">
                  <c:v>11570</c:v>
                </c:pt>
                <c:pt idx="8">
                  <c:v>12483</c:v>
                </c:pt>
                <c:pt idx="9">
                  <c:v>12241</c:v>
                </c:pt>
                <c:pt idx="10">
                  <c:v>12982</c:v>
                </c:pt>
                <c:pt idx="11">
                  <c:v>15325</c:v>
                </c:pt>
                <c:pt idx="12">
                  <c:v>18078</c:v>
                </c:pt>
                <c:pt idx="13">
                  <c:v>21682</c:v>
                </c:pt>
                <c:pt idx="14">
                  <c:v>19433</c:v>
                </c:pt>
                <c:pt idx="15">
                  <c:v>16536</c:v>
                </c:pt>
                <c:pt idx="16">
                  <c:v>13455</c:v>
                </c:pt>
                <c:pt idx="17">
                  <c:v>13001</c:v>
                </c:pt>
                <c:pt idx="18">
                  <c:v>17114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F0-45F7-B4AC-64201F5F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5392"/>
        <c:axId val="-961916352"/>
      </c:barChart>
      <c:catAx>
        <c:axId val="-961935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16352"/>
        <c:crosses val="autoZero"/>
        <c:auto val="1"/>
        <c:lblAlgn val="ctr"/>
        <c:lblOffset val="100"/>
        <c:noMultiLvlLbl val="0"/>
      </c:catAx>
      <c:valAx>
        <c:axId val="-96191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医療需要の推計（歯科診療所）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'②自動集計ﾌｫｰﾏｯﾄ（変更禁止）'!$AK$13</c:f>
              <c:strCache>
                <c:ptCount val="1"/>
                <c:pt idx="0">
                  <c:v>歯科診療所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'②自動集計ﾌｫｰﾏｯﾄ（変更禁止）'!$AL$13:$AR$13</c:f>
              <c:numCache>
                <c:formatCode>#,##0_);[Red]\(#,##0\)</c:formatCode>
                <c:ptCount val="7"/>
                <c:pt idx="0">
                  <c:v>5830.4974700000002</c:v>
                </c:pt>
                <c:pt idx="1">
                  <c:v>5901.5116699999999</c:v>
                </c:pt>
                <c:pt idx="2">
                  <c:v>5879.9670999999998</c:v>
                </c:pt>
                <c:pt idx="3">
                  <c:v>5822.3052100000004</c:v>
                </c:pt>
                <c:pt idx="4">
                  <c:v>5722.5215800000005</c:v>
                </c:pt>
                <c:pt idx="5">
                  <c:v>5604.8131899999998</c:v>
                </c:pt>
                <c:pt idx="6">
                  <c:v>5439.3842500000001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0-4CAB-80AB-9F8C93B48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0544"/>
        <c:axId val="-982760416"/>
      </c:barChart>
      <c:catAx>
        <c:axId val="-9827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0416"/>
        <c:crosses val="autoZero"/>
        <c:auto val="1"/>
        <c:lblAlgn val="ctr"/>
        <c:lblOffset val="100"/>
        <c:noMultiLvlLbl val="0"/>
      </c:catAx>
      <c:valAx>
        <c:axId val="-9827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E-4D15-8D9E-16485B36AB36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0E-4D15-8D9E-16485B36AB36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0E-4D15-8D9E-16485B36AB3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E-4D15-8D9E-16485B36AB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E-4D15-8D9E-16485B36AB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0E-4D15-8D9E-16485B36AB36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0E-4D15-8D9E-16485B36AB3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0E-4D15-8D9E-16485B36AB36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0E-4D15-8D9E-16485B36AB36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'②自動集計ﾌｫｰﾏｯﾄ（変更禁止）'!$G$33:$G$51</c:f>
              <c:numCache>
                <c:formatCode>#,##0_);[Red]\(#,##0\)</c:formatCode>
                <c:ptCount val="19"/>
                <c:pt idx="0">
                  <c:v>7385</c:v>
                </c:pt>
                <c:pt idx="1">
                  <c:v>8152</c:v>
                </c:pt>
                <c:pt idx="2">
                  <c:v>8659</c:v>
                </c:pt>
                <c:pt idx="3">
                  <c:v>12313</c:v>
                </c:pt>
                <c:pt idx="4">
                  <c:v>18108</c:v>
                </c:pt>
                <c:pt idx="5">
                  <c:v>12095</c:v>
                </c:pt>
                <c:pt idx="6">
                  <c:v>12126</c:v>
                </c:pt>
                <c:pt idx="7">
                  <c:v>12672</c:v>
                </c:pt>
                <c:pt idx="8">
                  <c:v>13784</c:v>
                </c:pt>
                <c:pt idx="9">
                  <c:v>13567</c:v>
                </c:pt>
                <c:pt idx="10">
                  <c:v>14003</c:v>
                </c:pt>
                <c:pt idx="11">
                  <c:v>16282</c:v>
                </c:pt>
                <c:pt idx="12">
                  <c:v>18935</c:v>
                </c:pt>
                <c:pt idx="13">
                  <c:v>21924</c:v>
                </c:pt>
                <c:pt idx="14">
                  <c:v>19551</c:v>
                </c:pt>
                <c:pt idx="15">
                  <c:v>15292</c:v>
                </c:pt>
                <c:pt idx="16">
                  <c:v>10807</c:v>
                </c:pt>
                <c:pt idx="17">
                  <c:v>8264</c:v>
                </c:pt>
                <c:pt idx="18">
                  <c:v>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0E-4D15-8D9E-16485B36A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0704"/>
        <c:axId val="-961941920"/>
      </c:barChart>
      <c:catAx>
        <c:axId val="-96192070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1920"/>
        <c:crosses val="autoZero"/>
        <c:auto val="1"/>
        <c:lblAlgn val="ctr"/>
        <c:lblOffset val="100"/>
        <c:noMultiLvlLbl val="0"/>
      </c:catAx>
      <c:valAx>
        <c:axId val="-96194192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F-4D1E-A39C-E949CACAC473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F-4D1E-A39C-E949CACAC473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F-4D1E-A39C-E949CACAC473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F-4D1E-A39C-E949CACAC473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DF-4D1E-A39C-E949CACAC473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DF-4D1E-A39C-E949CACAC473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DF-4D1E-A39C-E949CACAC473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DF-4D1E-A39C-E949CACAC473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DF-4D1E-A39C-E949CACAC473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'②自動集計ﾌｫｰﾏｯﾄ（変更禁止）'!$H$60:$H$78</c:f>
              <c:numCache>
                <c:formatCode>#,##0_);[Red]\(#,##0\)</c:formatCode>
                <c:ptCount val="19"/>
                <c:pt idx="0">
                  <c:v>6625</c:v>
                </c:pt>
                <c:pt idx="1">
                  <c:v>7355</c:v>
                </c:pt>
                <c:pt idx="2">
                  <c:v>7945</c:v>
                </c:pt>
                <c:pt idx="3">
                  <c:v>10276</c:v>
                </c:pt>
                <c:pt idx="4">
                  <c:v>12833</c:v>
                </c:pt>
                <c:pt idx="5">
                  <c:v>9916</c:v>
                </c:pt>
                <c:pt idx="6">
                  <c:v>9952</c:v>
                </c:pt>
                <c:pt idx="7">
                  <c:v>11216</c:v>
                </c:pt>
                <c:pt idx="8">
                  <c:v>11818</c:v>
                </c:pt>
                <c:pt idx="9">
                  <c:v>12678</c:v>
                </c:pt>
                <c:pt idx="10">
                  <c:v>12346</c:v>
                </c:pt>
                <c:pt idx="11">
                  <c:v>13086</c:v>
                </c:pt>
                <c:pt idx="12">
                  <c:v>15355</c:v>
                </c:pt>
                <c:pt idx="13">
                  <c:v>17980</c:v>
                </c:pt>
                <c:pt idx="14">
                  <c:v>21332</c:v>
                </c:pt>
                <c:pt idx="15">
                  <c:v>18833</c:v>
                </c:pt>
                <c:pt idx="16">
                  <c:v>15320</c:v>
                </c:pt>
                <c:pt idx="17">
                  <c:v>11429</c:v>
                </c:pt>
                <c:pt idx="18">
                  <c:v>17040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DF-4D1E-A39C-E949CACA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6272"/>
        <c:axId val="-961928320"/>
      </c:barChart>
      <c:catAx>
        <c:axId val="-961946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8320"/>
        <c:crosses val="autoZero"/>
        <c:auto val="1"/>
        <c:lblAlgn val="ctr"/>
        <c:lblOffset val="100"/>
        <c:noMultiLvlLbl val="0"/>
      </c:catAx>
      <c:valAx>
        <c:axId val="-96192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4-4C2F-8827-630333D6615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04-4C2F-8827-630333D6615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04-4C2F-8827-630333D661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4-4C2F-8827-630333D661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04-4C2F-8827-630333D661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04-4C2F-8827-630333D661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F04-4C2F-8827-630333D661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F04-4C2F-8827-630333D661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F04-4C2F-8827-630333D66154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'②自動集計ﾌｫｰﾏｯﾄ（変更禁止）'!$H$33:$H$51</c:f>
              <c:numCache>
                <c:formatCode>#,##0_);[Red]\(#,##0\)</c:formatCode>
                <c:ptCount val="19"/>
                <c:pt idx="0">
                  <c:v>6969</c:v>
                </c:pt>
                <c:pt idx="1">
                  <c:v>7777</c:v>
                </c:pt>
                <c:pt idx="2">
                  <c:v>8309</c:v>
                </c:pt>
                <c:pt idx="3">
                  <c:v>11723</c:v>
                </c:pt>
                <c:pt idx="4">
                  <c:v>16404</c:v>
                </c:pt>
                <c:pt idx="5">
                  <c:v>11325</c:v>
                </c:pt>
                <c:pt idx="6">
                  <c:v>11105</c:v>
                </c:pt>
                <c:pt idx="7">
                  <c:v>12332</c:v>
                </c:pt>
                <c:pt idx="8">
                  <c:v>12765</c:v>
                </c:pt>
                <c:pt idx="9">
                  <c:v>13974</c:v>
                </c:pt>
                <c:pt idx="10">
                  <c:v>13475</c:v>
                </c:pt>
                <c:pt idx="11">
                  <c:v>13951</c:v>
                </c:pt>
                <c:pt idx="12">
                  <c:v>16103</c:v>
                </c:pt>
                <c:pt idx="13">
                  <c:v>18511</c:v>
                </c:pt>
                <c:pt idx="14">
                  <c:v>20965</c:v>
                </c:pt>
                <c:pt idx="15">
                  <c:v>17726</c:v>
                </c:pt>
                <c:pt idx="16">
                  <c:v>12866</c:v>
                </c:pt>
                <c:pt idx="17">
                  <c:v>7736</c:v>
                </c:pt>
                <c:pt idx="18">
                  <c:v>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04-4C2F-8827-630333D6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17440"/>
        <c:axId val="-961933216"/>
      </c:barChart>
      <c:catAx>
        <c:axId val="-9619174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3216"/>
        <c:crosses val="autoZero"/>
        <c:auto val="1"/>
        <c:lblAlgn val="ctr"/>
        <c:lblOffset val="100"/>
        <c:noMultiLvlLbl val="0"/>
      </c:catAx>
      <c:valAx>
        <c:axId val="-961933216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医療需要；１日当たり患者数の推計（病院）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'②自動集計ﾌｫｰﾏｯﾄ（変更禁止）'!$AK$5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'②自動集計ﾌｫｰﾏｯﾄ（変更禁止）'!$AL$5:$AR$5</c:f>
              <c:numCache>
                <c:formatCode>#,##0_);[Red]\(#,##0\)</c:formatCode>
                <c:ptCount val="7"/>
                <c:pt idx="0">
                  <c:v>4702.5470999999998</c:v>
                </c:pt>
                <c:pt idx="1">
                  <c:v>5176.9622199999994</c:v>
                </c:pt>
                <c:pt idx="2">
                  <c:v>5584.1351400000003</c:v>
                </c:pt>
                <c:pt idx="3">
                  <c:v>5738.2759700000006</c:v>
                </c:pt>
                <c:pt idx="4">
                  <c:v>5720.5493800000004</c:v>
                </c:pt>
                <c:pt idx="5">
                  <c:v>5754.8490999999995</c:v>
                </c:pt>
                <c:pt idx="6">
                  <c:v>5815.2345599999999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7-4E19-8094-5FC11CADA639}"/>
            </c:ext>
          </c:extLst>
        </c:ser>
        <c:ser>
          <c:idx val="1"/>
          <c:order val="1"/>
          <c:tx>
            <c:strRef>
              <c:f>'②自動集計ﾌｫｰﾏｯﾄ（変更禁止）'!$AK$6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'②自動集計ﾌｫｰﾏｯﾄ（変更禁止）'!$AL$6:$AR$6</c:f>
              <c:numCache>
                <c:formatCode>#,##0_);[Red]\(#,##0\)</c:formatCode>
                <c:ptCount val="7"/>
                <c:pt idx="0">
                  <c:v>6236.9475000000002</c:v>
                </c:pt>
                <c:pt idx="1">
                  <c:v>6511.5750600000001</c:v>
                </c:pt>
                <c:pt idx="2">
                  <c:v>6667.2942700000003</c:v>
                </c:pt>
                <c:pt idx="3">
                  <c:v>6718.9581099999996</c:v>
                </c:pt>
                <c:pt idx="4">
                  <c:v>6682.7943099999993</c:v>
                </c:pt>
                <c:pt idx="5">
                  <c:v>6646.8140100000001</c:v>
                </c:pt>
                <c:pt idx="6">
                  <c:v>6555.7645699999994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7-4E19-8094-5FC11CADA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1088"/>
        <c:axId val="-982763136"/>
      </c:barChart>
      <c:catAx>
        <c:axId val="-9827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3136"/>
        <c:crosses val="autoZero"/>
        <c:auto val="1"/>
        <c:lblAlgn val="ctr"/>
        <c:lblOffset val="100"/>
        <c:noMultiLvlLbl val="0"/>
      </c:catAx>
      <c:valAx>
        <c:axId val="-9827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'②自動集計ﾌｫｰﾏｯﾄ（変更禁止）'!$AK$9</c:f>
              <c:strCache>
                <c:ptCount val="1"/>
                <c:pt idx="0">
                  <c:v>診療所・入院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'②自動集計ﾌｫｰﾏｯﾄ（変更禁止）'!$AL$9:$AR$9</c:f>
              <c:numCache>
                <c:formatCode>#,##0_);[Red]\(#,##0\)</c:formatCode>
                <c:ptCount val="7"/>
                <c:pt idx="0">
                  <c:v>131.75693000000001</c:v>
                </c:pt>
                <c:pt idx="1">
                  <c:v>145.64359000000002</c:v>
                </c:pt>
                <c:pt idx="2">
                  <c:v>159.32006000000001</c:v>
                </c:pt>
                <c:pt idx="3">
                  <c:v>164.01094000000001</c:v>
                </c:pt>
                <c:pt idx="4">
                  <c:v>162.96888999999999</c:v>
                </c:pt>
                <c:pt idx="5">
                  <c:v>164.30912000000001</c:v>
                </c:pt>
                <c:pt idx="6">
                  <c:v>167.35828000000001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8-4396-9D84-E2B04EE5DE42}"/>
            </c:ext>
          </c:extLst>
        </c:ser>
        <c:ser>
          <c:idx val="1"/>
          <c:order val="1"/>
          <c:tx>
            <c:strRef>
              <c:f>'②自動集計ﾌｫｰﾏｯﾄ（変更禁止）'!$AK$10</c:f>
              <c:strCache>
                <c:ptCount val="1"/>
                <c:pt idx="0">
                  <c:v>診療所・外来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'②自動集計ﾌｫｰﾏｯﾄ（変更禁止）'!$AL$10:$AR$10</c:f>
              <c:numCache>
                <c:formatCode>#,##0_);[Red]\(#,##0\)</c:formatCode>
                <c:ptCount val="7"/>
                <c:pt idx="0">
                  <c:v>18543.891919999998</c:v>
                </c:pt>
                <c:pt idx="1">
                  <c:v>19073.013740000002</c:v>
                </c:pt>
                <c:pt idx="2">
                  <c:v>19273.247589999999</c:v>
                </c:pt>
                <c:pt idx="3">
                  <c:v>19243.698660000002</c:v>
                </c:pt>
                <c:pt idx="4">
                  <c:v>19012.952430000001</c:v>
                </c:pt>
                <c:pt idx="5">
                  <c:v>18810.631740000001</c:v>
                </c:pt>
                <c:pt idx="6">
                  <c:v>18473.58411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8-4396-9D84-E2B04EE5D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61504"/>
        <c:axId val="-982777824"/>
      </c:barChart>
      <c:catAx>
        <c:axId val="-9827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7824"/>
        <c:crosses val="autoZero"/>
        <c:auto val="1"/>
        <c:lblAlgn val="ctr"/>
        <c:lblOffset val="100"/>
        <c:noMultiLvlLbl val="0"/>
      </c:catAx>
      <c:valAx>
        <c:axId val="-9827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医療需要；１日当たり患者数の推計（歯科診療所）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'②自動集計ﾌｫｰﾏｯﾄ（変更禁止）'!$AK$13</c:f>
              <c:strCache>
                <c:ptCount val="1"/>
                <c:pt idx="0">
                  <c:v>歯科診療所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'②自動集計ﾌｫｰﾏｯﾄ（変更禁止）'!$AL$4:$AR$4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'②自動集計ﾌｫｰﾏｯﾄ（変更禁止）'!$AL$13:$AR$13</c:f>
              <c:numCache>
                <c:formatCode>#,##0_);[Red]\(#,##0\)</c:formatCode>
                <c:ptCount val="7"/>
                <c:pt idx="0">
                  <c:v>5830.4974700000002</c:v>
                </c:pt>
                <c:pt idx="1">
                  <c:v>5901.5116699999999</c:v>
                </c:pt>
                <c:pt idx="2">
                  <c:v>5879.9670999999998</c:v>
                </c:pt>
                <c:pt idx="3">
                  <c:v>5822.3052100000004</c:v>
                </c:pt>
                <c:pt idx="4">
                  <c:v>5722.5215800000005</c:v>
                </c:pt>
                <c:pt idx="5">
                  <c:v>5604.8131899999998</c:v>
                </c:pt>
                <c:pt idx="6">
                  <c:v>5439.3842500000001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D-428A-B71C-64A0123D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0544"/>
        <c:axId val="-982760416"/>
      </c:barChart>
      <c:catAx>
        <c:axId val="-9827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0416"/>
        <c:crosses val="autoZero"/>
        <c:auto val="1"/>
        <c:lblAlgn val="ctr"/>
        <c:lblOffset val="100"/>
        <c:noMultiLvlLbl val="0"/>
      </c:catAx>
      <c:valAx>
        <c:axId val="-9827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医療需要；１日当たり患者数の推計（病院）</a:t>
            </a:r>
            <a:endParaRPr lang="en-US" altLang="ja-JP" sz="1200"/>
          </a:p>
          <a:p>
            <a:pPr>
              <a:defRPr sz="1200"/>
            </a:pPr>
            <a:r>
              <a:rPr lang="en-US" altLang="ja-JP" sz="1000"/>
              <a:t>※</a:t>
            </a:r>
            <a:r>
              <a:rPr lang="ja-JP" altLang="en-US" sz="1000"/>
              <a:t>自然減調整済み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'②自動集計ﾌｫｰﾏｯﾄ（変更禁止）'!$T$5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'②自動集計ﾌｫｰﾏｯﾄ（変更禁止）'!$U$4:$AA$4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'②自動集計ﾌｫｰﾏｯﾄ（変更禁止）'!$U$5:$AA$5</c:f>
              <c:numCache>
                <c:formatCode>#,##0_);[Red]\(#,##0\)</c:formatCode>
                <c:ptCount val="7"/>
                <c:pt idx="0">
                  <c:v>4702.5470999999998</c:v>
                </c:pt>
                <c:pt idx="1">
                  <c:v>5026.8303156199991</c:v>
                </c:pt>
                <c:pt idx="2">
                  <c:v>5260.2553018799999</c:v>
                </c:pt>
                <c:pt idx="3">
                  <c:v>5239.0459606100003</c:v>
                </c:pt>
                <c:pt idx="4">
                  <c:v>5056.9656519200007</c:v>
                </c:pt>
                <c:pt idx="5">
                  <c:v>4920.3959804999995</c:v>
                </c:pt>
                <c:pt idx="6">
                  <c:v>4803.38374656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3-4B0D-AFE2-F80EAA0B7F98}"/>
            </c:ext>
          </c:extLst>
        </c:ser>
        <c:ser>
          <c:idx val="1"/>
          <c:order val="1"/>
          <c:tx>
            <c:strRef>
              <c:f>'②自動集計ﾌｫｰﾏｯﾄ（変更禁止）'!$T$6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'②自動集計ﾌｫｰﾏｯﾄ（変更禁止）'!$U$4:$AA$4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'②自動集計ﾌｫｰﾏｯﾄ（変更禁止）'!$U$6:$AA$6</c:f>
              <c:numCache>
                <c:formatCode>#,##0_);[Red]\(#,##0\)</c:formatCode>
                <c:ptCount val="7"/>
                <c:pt idx="0">
                  <c:v>6236.9475000000002</c:v>
                </c:pt>
                <c:pt idx="1">
                  <c:v>6283.6699329000003</c:v>
                </c:pt>
                <c:pt idx="2">
                  <c:v>6200.5836711000002</c:v>
                </c:pt>
                <c:pt idx="3">
                  <c:v>6013.4675084499995</c:v>
                </c:pt>
                <c:pt idx="4">
                  <c:v>5747.203106599999</c:v>
                </c:pt>
                <c:pt idx="5">
                  <c:v>5483.6215582499999</c:v>
                </c:pt>
                <c:pt idx="6">
                  <c:v>5179.0540102999994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3-4B0D-AFE2-F80EAA0B7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70752"/>
        <c:axId val="-982775104"/>
      </c:barChart>
      <c:catAx>
        <c:axId val="-9827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5104"/>
        <c:crosses val="autoZero"/>
        <c:auto val="1"/>
        <c:lblAlgn val="ctr"/>
        <c:lblOffset val="100"/>
        <c:noMultiLvlLbl val="0"/>
      </c:catAx>
      <c:valAx>
        <c:axId val="-9827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医療費（医科）の将来推計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'②自動集計ﾌｫｰﾏｯﾄ（変更禁止）'!$AM$149</c:f>
              <c:strCache>
                <c:ptCount val="1"/>
                <c:pt idx="0">
                  <c:v>医科（入院）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'②自動集計ﾌｫｰﾏｯﾄ（変更禁止）'!$AY$128:$BE$128</c:f>
              <c:numCache>
                <c:formatCode>#,##0_);[Red]\(#,##0\)</c:formatCode>
                <c:ptCount val="7"/>
                <c:pt idx="0">
                  <c:v>713.32667028767207</c:v>
                </c:pt>
                <c:pt idx="1">
                  <c:v>785.37813429601727</c:v>
                </c:pt>
                <c:pt idx="2">
                  <c:v>847.47664779420518</c:v>
                </c:pt>
                <c:pt idx="3">
                  <c:v>870.91309161885999</c:v>
                </c:pt>
                <c:pt idx="4">
                  <c:v>868.14368129755098</c:v>
                </c:pt>
                <c:pt idx="5">
                  <c:v>873.40254104343217</c:v>
                </c:pt>
                <c:pt idx="6">
                  <c:v>882.76264872072375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7-4B7D-BDC2-76DD630B320A}"/>
            </c:ext>
          </c:extLst>
        </c:ser>
        <c:ser>
          <c:idx val="1"/>
          <c:order val="1"/>
          <c:tx>
            <c:strRef>
              <c:f>'②自動集計ﾌｫｰﾏｯﾄ（変更禁止）'!$AM$150</c:f>
              <c:strCache>
                <c:ptCount val="1"/>
                <c:pt idx="0">
                  <c:v>医科（外来）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'②自動集計ﾌｫｰﾏｯﾄ（変更禁止）'!$AY$129:$BE$129</c:f>
              <c:numCache>
                <c:formatCode>#,##0_);[Red]\(#,##0\)</c:formatCode>
                <c:ptCount val="7"/>
                <c:pt idx="0">
                  <c:v>912.3289057425211</c:v>
                </c:pt>
                <c:pt idx="1">
                  <c:v>941.91966253322209</c:v>
                </c:pt>
                <c:pt idx="2">
                  <c:v>955.02439479113752</c:v>
                </c:pt>
                <c:pt idx="3">
                  <c:v>955.83857510597443</c:v>
                </c:pt>
                <c:pt idx="4">
                  <c:v>946.01204213530059</c:v>
                </c:pt>
                <c:pt idx="5">
                  <c:v>937.23877672006222</c:v>
                </c:pt>
                <c:pt idx="6">
                  <c:v>921.47799780514526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7-4B7D-BDC2-76DD630B320A}"/>
            </c:ext>
          </c:extLst>
        </c:ser>
        <c:ser>
          <c:idx val="3"/>
          <c:order val="2"/>
          <c:tx>
            <c:strRef>
              <c:f>'②自動集計ﾌｫｰﾏｯﾄ（変更禁止）'!$AM$152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'②自動集計ﾌｫｰﾏｯﾄ（変更禁止）'!$AN$148:$AT$148</c:f>
              <c:strCache>
                <c:ptCount val="7"/>
                <c:pt idx="0">
                  <c:v>2015年</c:v>
                </c:pt>
                <c:pt idx="1">
                  <c:v>2020年</c:v>
                </c:pt>
                <c:pt idx="2">
                  <c:v>2025年</c:v>
                </c:pt>
                <c:pt idx="3">
                  <c:v>2030年</c:v>
                </c:pt>
                <c:pt idx="4">
                  <c:v>2035年</c:v>
                </c:pt>
                <c:pt idx="5">
                  <c:v>2040年</c:v>
                </c:pt>
                <c:pt idx="6">
                  <c:v>2045年</c:v>
                </c:pt>
              </c:strCache>
            </c:strRef>
          </c:cat>
          <c:val>
            <c:numRef>
              <c:f>'②自動集計ﾌｫｰﾏｯﾄ（変更禁止）'!$AY$130:$BE$130</c:f>
              <c:numCache>
                <c:formatCode>#,##0_);[Red]\(#,##0\)</c:formatCode>
                <c:ptCount val="7"/>
                <c:pt idx="0">
                  <c:v>1625.6555760301933</c:v>
                </c:pt>
                <c:pt idx="1">
                  <c:v>1727.2977968292396</c:v>
                </c:pt>
                <c:pt idx="2">
                  <c:v>1802.5010425853427</c:v>
                </c:pt>
                <c:pt idx="3">
                  <c:v>1826.7516667248346</c:v>
                </c:pt>
                <c:pt idx="4">
                  <c:v>1814.1557234328516</c:v>
                </c:pt>
                <c:pt idx="5">
                  <c:v>1810.6413177634943</c:v>
                </c:pt>
                <c:pt idx="6">
                  <c:v>1804.2406465258691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7-4B7D-BDC2-76DD630B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5808"/>
        <c:axId val="-961931040"/>
      </c:lineChart>
      <c:catAx>
        <c:axId val="-9619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1040"/>
        <c:crosses val="autoZero"/>
        <c:auto val="1"/>
        <c:lblAlgn val="ctr"/>
        <c:lblOffset val="100"/>
        <c:noMultiLvlLbl val="0"/>
      </c:catAx>
      <c:valAx>
        <c:axId val="-9619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5808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F-4429-B315-97B20BD8489B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2F-4429-B315-97B20BD8489B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2F-4429-B315-97B20BD8489B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2F-4429-B315-97B20BD8489B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A2F-4429-B315-97B20BD8489B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A2F-4429-B315-97B20BD8489B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A2F-4429-B315-97B20BD8489B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A2F-4429-B315-97B20BD8489B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A2F-4429-B315-97B20BD8489B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'②自動集計ﾌｫｰﾏｯﾄ（変更禁止）'!$B$60:$B$78</c:f>
              <c:numCache>
                <c:formatCode>#,##0_);[Red]\(#,##0\)</c:formatCode>
                <c:ptCount val="19"/>
                <c:pt idx="0">
                  <c:v>9678</c:v>
                </c:pt>
                <c:pt idx="1">
                  <c:v>11322</c:v>
                </c:pt>
                <c:pt idx="2">
                  <c:v>11959</c:v>
                </c:pt>
                <c:pt idx="3">
                  <c:v>15882</c:v>
                </c:pt>
                <c:pt idx="4">
                  <c:v>18071</c:v>
                </c:pt>
                <c:pt idx="5">
                  <c:v>13351</c:v>
                </c:pt>
                <c:pt idx="6">
                  <c:v>14611</c:v>
                </c:pt>
                <c:pt idx="7">
                  <c:v>17630</c:v>
                </c:pt>
                <c:pt idx="8">
                  <c:v>21809</c:v>
                </c:pt>
                <c:pt idx="9">
                  <c:v>20188</c:v>
                </c:pt>
                <c:pt idx="10">
                  <c:v>17879</c:v>
                </c:pt>
                <c:pt idx="11">
                  <c:v>15792</c:v>
                </c:pt>
                <c:pt idx="12">
                  <c:v>18350</c:v>
                </c:pt>
                <c:pt idx="13">
                  <c:v>22154</c:v>
                </c:pt>
                <c:pt idx="14">
                  <c:v>19111</c:v>
                </c:pt>
                <c:pt idx="15">
                  <c:v>15072</c:v>
                </c:pt>
                <c:pt idx="16">
                  <c:v>11332</c:v>
                </c:pt>
                <c:pt idx="17">
                  <c:v>7387</c:v>
                </c:pt>
                <c:pt idx="18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A2F-4429-B315-97B20BD8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5600"/>
        <c:axId val="-961927776"/>
      </c:barChart>
      <c:catAx>
        <c:axId val="-96192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7776"/>
        <c:crosses val="autoZero"/>
        <c:auto val="1"/>
        <c:lblAlgn val="ctr"/>
        <c:lblOffset val="100"/>
        <c:noMultiLvlLbl val="0"/>
      </c:catAx>
      <c:valAx>
        <c:axId val="-96192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臨床検査ニーズの変化予測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'②自動集計ﾌｫｰﾏｯﾄ（変更禁止）'!$FV$4</c:f>
              <c:strCache>
                <c:ptCount val="1"/>
                <c:pt idx="0">
                  <c:v>入院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'②自動集計ﾌｫｰﾏｯﾄ（変更禁止）'!$FW$3:$GC$3</c:f>
              <c:numCache>
                <c:formatCode>General</c:formatCode>
                <c:ptCount val="7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</c:numCache>
            </c:numRef>
          </c:cat>
          <c:val>
            <c:numRef>
              <c:f>'②自動集計ﾌｫｰﾏｯﾄ（変更禁止）'!$FW$4:$GC$4</c:f>
              <c:numCache>
                <c:formatCode>#,##0_);[Red]\(#,##0\)</c:formatCode>
                <c:ptCount val="7"/>
                <c:pt idx="0">
                  <c:v>297499.97979213647</c:v>
                </c:pt>
                <c:pt idx="1">
                  <c:v>322671.00693402614</c:v>
                </c:pt>
                <c:pt idx="2">
                  <c:v>343531.10314688063</c:v>
                </c:pt>
                <c:pt idx="3">
                  <c:v>351540.88854317763</c:v>
                </c:pt>
                <c:pt idx="4">
                  <c:v>350425.40020726138</c:v>
                </c:pt>
                <c:pt idx="5">
                  <c:v>351667.79152010666</c:v>
                </c:pt>
                <c:pt idx="6">
                  <c:v>353218.5707681913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A-4640-A644-B739E337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</c:lineChart>
      <c:lineChart>
        <c:grouping val="standard"/>
        <c:varyColors val="0"/>
        <c:ser>
          <c:idx val="1"/>
          <c:order val="1"/>
          <c:tx>
            <c:strRef>
              <c:f>'②自動集計ﾌｫｰﾏｯﾄ（変更禁止）'!$FV$5</c:f>
              <c:strCache>
                <c:ptCount val="1"/>
                <c:pt idx="0">
                  <c:v>外来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'②自動集計ﾌｫｰﾏｯﾄ（変更禁止）'!$FW$3:$GC$3</c:f>
              <c:numCache>
                <c:formatCode>General</c:formatCode>
                <c:ptCount val="7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</c:numCache>
            </c:numRef>
          </c:cat>
          <c:val>
            <c:numRef>
              <c:f>'②自動集計ﾌｫｰﾏｯﾄ（変更禁止）'!$FW$5:$GC$5</c:f>
              <c:numCache>
                <c:formatCode>#,##0_);[Red]\(#,##0\)</c:formatCode>
                <c:ptCount val="7"/>
                <c:pt idx="0">
                  <c:v>5790741.4653097969</c:v>
                </c:pt>
                <c:pt idx="1">
                  <c:v>5932374.6016271003</c:v>
                </c:pt>
                <c:pt idx="2">
                  <c:v>5974034.5263688173</c:v>
                </c:pt>
                <c:pt idx="3">
                  <c:v>5967436.5656463429</c:v>
                </c:pt>
                <c:pt idx="4">
                  <c:v>5913118.562673917</c:v>
                </c:pt>
                <c:pt idx="5">
                  <c:v>5847476.5515853269</c:v>
                </c:pt>
                <c:pt idx="6">
                  <c:v>5717461.3562797504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A-4640-A644-B739E337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94175"/>
        <c:axId val="1158177375"/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valAx>
        <c:axId val="1158177375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94175"/>
        <c:crosses val="max"/>
        <c:crossBetween val="between"/>
      </c:valAx>
      <c:catAx>
        <c:axId val="11581941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8177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B-4363-B71C-8ADCC2000347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9B-4363-B71C-8ADCC2000347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9B-4363-B71C-8ADCC2000347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B-4363-B71C-8ADCC2000347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B-4363-B71C-8ADCC2000347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9B-4363-B71C-8ADCC2000347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9B-4363-B71C-8ADCC2000347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B9B-4363-B71C-8ADCC2000347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B9B-4363-B71C-8ADCC2000347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'②自動集計ﾌｫｰﾏｯﾄ（変更禁止）'!$B$60:$B$78</c:f>
              <c:numCache>
                <c:formatCode>#,##0_);[Red]\(#,##0\)</c:formatCode>
                <c:ptCount val="19"/>
                <c:pt idx="0">
                  <c:v>9678</c:v>
                </c:pt>
                <c:pt idx="1">
                  <c:v>11322</c:v>
                </c:pt>
                <c:pt idx="2">
                  <c:v>11959</c:v>
                </c:pt>
                <c:pt idx="3">
                  <c:v>15882</c:v>
                </c:pt>
                <c:pt idx="4">
                  <c:v>18071</c:v>
                </c:pt>
                <c:pt idx="5">
                  <c:v>13351</c:v>
                </c:pt>
                <c:pt idx="6">
                  <c:v>14611</c:v>
                </c:pt>
                <c:pt idx="7">
                  <c:v>17630</c:v>
                </c:pt>
                <c:pt idx="8">
                  <c:v>21809</c:v>
                </c:pt>
                <c:pt idx="9">
                  <c:v>20188</c:v>
                </c:pt>
                <c:pt idx="10">
                  <c:v>17879</c:v>
                </c:pt>
                <c:pt idx="11">
                  <c:v>15792</c:v>
                </c:pt>
                <c:pt idx="12">
                  <c:v>18350</c:v>
                </c:pt>
                <c:pt idx="13">
                  <c:v>22154</c:v>
                </c:pt>
                <c:pt idx="14">
                  <c:v>19111</c:v>
                </c:pt>
                <c:pt idx="15">
                  <c:v>15072</c:v>
                </c:pt>
                <c:pt idx="16">
                  <c:v>11332</c:v>
                </c:pt>
                <c:pt idx="17">
                  <c:v>7387</c:v>
                </c:pt>
                <c:pt idx="18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9B-4363-B71C-8ADCC200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5600"/>
        <c:axId val="-961927776"/>
      </c:barChart>
      <c:catAx>
        <c:axId val="-96192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7776"/>
        <c:crosses val="autoZero"/>
        <c:auto val="1"/>
        <c:lblAlgn val="ctr"/>
        <c:lblOffset val="100"/>
        <c:noMultiLvlLbl val="0"/>
      </c:catAx>
      <c:valAx>
        <c:axId val="-96192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F-4E76-BD1F-548E44C05D5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9F-4E76-BD1F-548E44C05D5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9F-4E76-BD1F-548E44C05D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F-4E76-BD1F-548E44C05D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9F-4E76-BD1F-548E44C05D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59F-4E76-BD1F-548E44C05D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59F-4E76-BD1F-548E44C05D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59F-4E76-BD1F-548E44C05D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59F-4E76-BD1F-548E44C05D54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'②自動集計ﾌｫｰﾏｯﾄ（変更禁止）'!$B$33:$B$51</c:f>
              <c:numCache>
                <c:formatCode>#,##0_);[Red]\(#,##0\)</c:formatCode>
                <c:ptCount val="19"/>
                <c:pt idx="0">
                  <c:v>10267</c:v>
                </c:pt>
                <c:pt idx="1">
                  <c:v>11931</c:v>
                </c:pt>
                <c:pt idx="2">
                  <c:v>12509</c:v>
                </c:pt>
                <c:pt idx="3">
                  <c:v>18436</c:v>
                </c:pt>
                <c:pt idx="4">
                  <c:v>23766</c:v>
                </c:pt>
                <c:pt idx="5">
                  <c:v>15367</c:v>
                </c:pt>
                <c:pt idx="6">
                  <c:v>16201</c:v>
                </c:pt>
                <c:pt idx="7">
                  <c:v>19451</c:v>
                </c:pt>
                <c:pt idx="8">
                  <c:v>23361</c:v>
                </c:pt>
                <c:pt idx="9">
                  <c:v>22252</c:v>
                </c:pt>
                <c:pt idx="10">
                  <c:v>19134</c:v>
                </c:pt>
                <c:pt idx="11">
                  <c:v>16117</c:v>
                </c:pt>
                <c:pt idx="12">
                  <c:v>17552</c:v>
                </c:pt>
                <c:pt idx="13">
                  <c:v>20815</c:v>
                </c:pt>
                <c:pt idx="14">
                  <c:v>17079</c:v>
                </c:pt>
                <c:pt idx="15">
                  <c:v>13046</c:v>
                </c:pt>
                <c:pt idx="16">
                  <c:v>8395</c:v>
                </c:pt>
                <c:pt idx="17">
                  <c:v>4013</c:v>
                </c:pt>
                <c:pt idx="18">
                  <c:v>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9F-4E76-BD1F-548E44C05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2672"/>
        <c:axId val="-961940832"/>
      </c:barChart>
      <c:catAx>
        <c:axId val="-96193267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832"/>
        <c:crosses val="autoZero"/>
        <c:auto val="1"/>
        <c:lblAlgn val="ctr"/>
        <c:lblOffset val="100"/>
        <c:noMultiLvlLbl val="0"/>
      </c:catAx>
      <c:valAx>
        <c:axId val="-96194083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23-4F96-9BE4-9AF335EC7CA1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23-4F96-9BE4-9AF335EC7CA1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23-4F96-9BE4-9AF335EC7CA1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23-4F96-9BE4-9AF335EC7CA1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23-4F96-9BE4-9AF335EC7CA1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023-4F96-9BE4-9AF335EC7CA1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023-4F96-9BE4-9AF335EC7CA1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023-4F96-9BE4-9AF335EC7CA1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023-4F96-9BE4-9AF335EC7CA1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'②自動集計ﾌｫｰﾏｯﾄ（変更禁止）'!$C$60:$C$78</c:f>
              <c:numCache>
                <c:formatCode>#,##0_);[Red]\(#,##0\)</c:formatCode>
                <c:ptCount val="19"/>
                <c:pt idx="0">
                  <c:v>9073</c:v>
                </c:pt>
                <c:pt idx="1">
                  <c:v>9991</c:v>
                </c:pt>
                <c:pt idx="2">
                  <c:v>11560</c:v>
                </c:pt>
                <c:pt idx="3">
                  <c:v>14760</c:v>
                </c:pt>
                <c:pt idx="4">
                  <c:v>18573</c:v>
                </c:pt>
                <c:pt idx="5">
                  <c:v>12476</c:v>
                </c:pt>
                <c:pt idx="6">
                  <c:v>12334</c:v>
                </c:pt>
                <c:pt idx="7">
                  <c:v>14759</c:v>
                </c:pt>
                <c:pt idx="8">
                  <c:v>17828</c:v>
                </c:pt>
                <c:pt idx="9">
                  <c:v>21981</c:v>
                </c:pt>
                <c:pt idx="10">
                  <c:v>20193</c:v>
                </c:pt>
                <c:pt idx="11">
                  <c:v>17768</c:v>
                </c:pt>
                <c:pt idx="12">
                  <c:v>15624</c:v>
                </c:pt>
                <c:pt idx="13">
                  <c:v>18045</c:v>
                </c:pt>
                <c:pt idx="14">
                  <c:v>21566</c:v>
                </c:pt>
                <c:pt idx="15">
                  <c:v>18210</c:v>
                </c:pt>
                <c:pt idx="16">
                  <c:v>13554</c:v>
                </c:pt>
                <c:pt idx="17">
                  <c:v>9122</c:v>
                </c:pt>
                <c:pt idx="18">
                  <c:v>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23-4F96-9BE4-9AF335EC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656"/>
        <c:axId val="-961929408"/>
      </c:barChart>
      <c:catAx>
        <c:axId val="-961938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9408"/>
        <c:crosses val="autoZero"/>
        <c:auto val="1"/>
        <c:lblAlgn val="ctr"/>
        <c:lblOffset val="100"/>
        <c:noMultiLvlLbl val="0"/>
      </c:catAx>
      <c:valAx>
        <c:axId val="-96192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7-4F83-9995-D17F98701E88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7-4F83-9995-D17F98701E88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7-4F83-9995-D17F98701E88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7-4F83-9995-D17F98701E88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0F7-4F83-9995-D17F98701E88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0F7-4F83-9995-D17F98701E88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0F7-4F83-9995-D17F98701E88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0F7-4F83-9995-D17F98701E88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0F7-4F83-9995-D17F98701E88}"/>
              </c:ext>
            </c:extLst>
          </c:dPt>
          <c:cat>
            <c:strRef>
              <c:f>'②自動集計ﾌｫｰﾏｯﾄ（変更禁止）'!$A$33:$A$51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'②自動集計ﾌｫｰﾏｯﾄ（変更禁止）'!$C$33:$C$51</c:f>
              <c:numCache>
                <c:formatCode>#,##0_);[Red]\(#,##0\)</c:formatCode>
                <c:ptCount val="19"/>
                <c:pt idx="0">
                  <c:v>9545</c:v>
                </c:pt>
                <c:pt idx="1">
                  <c:v>10644</c:v>
                </c:pt>
                <c:pt idx="2">
                  <c:v>12065</c:v>
                </c:pt>
                <c:pt idx="3">
                  <c:v>16771</c:v>
                </c:pt>
                <c:pt idx="4">
                  <c:v>24246</c:v>
                </c:pt>
                <c:pt idx="5">
                  <c:v>14629</c:v>
                </c:pt>
                <c:pt idx="6">
                  <c:v>13830</c:v>
                </c:pt>
                <c:pt idx="7">
                  <c:v>16282</c:v>
                </c:pt>
                <c:pt idx="8">
                  <c:v>19461</c:v>
                </c:pt>
                <c:pt idx="9">
                  <c:v>23519</c:v>
                </c:pt>
                <c:pt idx="10">
                  <c:v>21924</c:v>
                </c:pt>
                <c:pt idx="11">
                  <c:v>18788</c:v>
                </c:pt>
                <c:pt idx="12">
                  <c:v>15715</c:v>
                </c:pt>
                <c:pt idx="13">
                  <c:v>16872</c:v>
                </c:pt>
                <c:pt idx="14">
                  <c:v>19529</c:v>
                </c:pt>
                <c:pt idx="15">
                  <c:v>15051</c:v>
                </c:pt>
                <c:pt idx="16">
                  <c:v>10447</c:v>
                </c:pt>
                <c:pt idx="17">
                  <c:v>5545</c:v>
                </c:pt>
                <c:pt idx="18">
                  <c:v>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F7-4F83-9995-D17F9870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0288"/>
        <c:axId val="-961947904"/>
      </c:barChart>
      <c:catAx>
        <c:axId val="-9619402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7904"/>
        <c:crosses val="autoZero"/>
        <c:auto val="1"/>
        <c:lblAlgn val="ctr"/>
        <c:lblOffset val="100"/>
        <c:noMultiLvlLbl val="0"/>
      </c:catAx>
      <c:valAx>
        <c:axId val="-9619479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1A-4454-8222-9A7C20123D5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1A-4454-8222-9A7C20123D5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1A-4454-8222-9A7C20123D5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1A-4454-8222-9A7C20123D5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1A-4454-8222-9A7C20123D5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1A-4454-8222-9A7C20123D5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21A-4454-8222-9A7C20123D5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21A-4454-8222-9A7C20123D5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21A-4454-8222-9A7C20123D58}"/>
              </c:ext>
            </c:extLst>
          </c:dPt>
          <c:cat>
            <c:strRef>
              <c:f>'②自動集計ﾌｫｰﾏｯﾄ（変更禁止）'!$A$60:$A$78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'②自動集計ﾌｫｰﾏｯﾄ（変更禁止）'!$D$60:$D$78</c:f>
              <c:numCache>
                <c:formatCode>#,##0_);[Red]\(#,##0\)</c:formatCode>
                <c:ptCount val="19"/>
                <c:pt idx="0">
                  <c:v>8156</c:v>
                </c:pt>
                <c:pt idx="1">
                  <c:v>9395</c:v>
                </c:pt>
                <c:pt idx="2">
                  <c:v>10242</c:v>
                </c:pt>
                <c:pt idx="3">
                  <c:v>14220</c:v>
                </c:pt>
                <c:pt idx="4">
                  <c:v>17375</c:v>
                </c:pt>
                <c:pt idx="5">
                  <c:v>12832</c:v>
                </c:pt>
                <c:pt idx="6">
                  <c:v>11615</c:v>
                </c:pt>
                <c:pt idx="7">
                  <c:v>12514</c:v>
                </c:pt>
                <c:pt idx="8">
                  <c:v>14977</c:v>
                </c:pt>
                <c:pt idx="9">
                  <c:v>18020</c:v>
                </c:pt>
                <c:pt idx="10">
                  <c:v>22021</c:v>
                </c:pt>
                <c:pt idx="11">
                  <c:v>20105</c:v>
                </c:pt>
                <c:pt idx="12">
                  <c:v>17623</c:v>
                </c:pt>
                <c:pt idx="13">
                  <c:v>15410</c:v>
                </c:pt>
                <c:pt idx="14">
                  <c:v>17600</c:v>
                </c:pt>
                <c:pt idx="15">
                  <c:v>20679</c:v>
                </c:pt>
                <c:pt idx="16">
                  <c:v>16455</c:v>
                </c:pt>
                <c:pt idx="17">
                  <c:v>10996</c:v>
                </c:pt>
                <c:pt idx="18">
                  <c:v>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1A-4454-8222-9A7C2012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112"/>
        <c:axId val="-961939200"/>
      </c:barChart>
      <c:catAx>
        <c:axId val="-961938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39200"/>
        <c:crosses val="autoZero"/>
        <c:auto val="1"/>
        <c:lblAlgn val="ctr"/>
        <c:lblOffset val="100"/>
        <c:noMultiLvlLbl val="0"/>
      </c:catAx>
      <c:valAx>
        <c:axId val="-96193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292100</xdr:colOff>
      <xdr:row>1</xdr:row>
      <xdr:rowOff>0</xdr:rowOff>
    </xdr:from>
    <xdr:to>
      <xdr:col>19</xdr:col>
      <xdr:colOff>25400</xdr:colOff>
      <xdr:row>8</xdr:row>
      <xdr:rowOff>82550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956A95F-66E5-43E2-8F2F-51AE0FEC6C63}"/>
            </a:ext>
          </a:extLst>
        </xdr:cNvPr>
        <xdr:cNvSpPr/>
      </xdr:nvSpPr>
      <xdr:spPr>
        <a:xfrm>
          <a:off x="8826500" y="165100"/>
          <a:ext cx="2781300" cy="12382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>
              <a:solidFill>
                <a:schemeClr val="bg1"/>
              </a:solidFill>
            </a:rPr>
            <a:t>Step2.</a:t>
          </a:r>
        </a:p>
        <a:p>
          <a:pPr algn="ctr"/>
          <a:r>
            <a:rPr kumimoji="1" lang="ja-JP" altLang="en-US" sz="1600">
              <a:solidFill>
                <a:schemeClr val="bg1"/>
              </a:solidFill>
            </a:rPr>
            <a:t>本シートを全て選択し、</a:t>
          </a:r>
          <a:endParaRPr kumimoji="1" lang="en-US" altLang="ja-JP" sz="1600">
            <a:solidFill>
              <a:schemeClr val="bg1"/>
            </a:solidFill>
          </a:endParaRPr>
        </a:p>
        <a:p>
          <a:pPr algn="ctr"/>
          <a:r>
            <a:rPr kumimoji="1" lang="ja-JP" altLang="en-US" sz="1600">
              <a:solidFill>
                <a:schemeClr val="bg1"/>
              </a:solidFill>
            </a:rPr>
            <a:t>「値」にて、貼り付けてください。</a:t>
          </a:r>
        </a:p>
      </xdr:txBody>
    </xdr:sp>
    <xdr:clientData/>
  </xdr:twoCellAnchor>
  <xdr:twoCellAnchor editAs="oneCell">
    <xdr:from>
      <xdr:col>9</xdr:col>
      <xdr:colOff>334737</xdr:colOff>
      <xdr:row>8</xdr:row>
      <xdr:rowOff>114301</xdr:rowOff>
    </xdr:from>
    <xdr:to>
      <xdr:col>14</xdr:col>
      <xdr:colOff>82834</xdr:colOff>
      <xdr:row>21</xdr:row>
      <xdr:rowOff>158750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79B732-EFE9-4A99-8EEA-B55301A6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1137" y="1435101"/>
          <a:ext cx="2796097" cy="2190749"/>
        </a:xfrm>
        <a:prstGeom prst="rect">
          <a:avLst/>
        </a:prstGeom>
      </xdr:spPr>
    </xdr:pic>
    <xdr:clientData/>
  </xdr:twoCellAnchor>
  <xdr:twoCellAnchor>
    <xdr:from>
      <xdr:col>9</xdr:col>
      <xdr:colOff>342900</xdr:colOff>
      <xdr:row>0</xdr:row>
      <xdr:rowOff>146050</xdr:rowOff>
    </xdr:from>
    <xdr:to>
      <xdr:col>14</xdr:col>
      <xdr:colOff>82550</xdr:colOff>
      <xdr:row>8</xdr:row>
      <xdr:rowOff>95250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2A12603A-C4B2-4F4C-A70D-C977142DD3D5}"/>
            </a:ext>
          </a:extLst>
        </xdr:cNvPr>
        <xdr:cNvSpPr/>
      </xdr:nvSpPr>
      <xdr:spPr>
        <a:xfrm>
          <a:off x="5829300" y="146050"/>
          <a:ext cx="2787650" cy="1270000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</a:rPr>
            <a:t>Step1.</a:t>
          </a:r>
        </a:p>
        <a:p>
          <a:pPr algn="ctr"/>
          <a:r>
            <a:rPr kumimoji="1" lang="ja-JP" altLang="en-US" sz="1400">
              <a:solidFill>
                <a:schemeClr val="bg1"/>
              </a:solidFill>
            </a:rPr>
            <a:t>「男女５歳階級別推計人口」のファイルにおいて、分析したい地域のシートを全て選択し、コピーしてください。</a:t>
          </a:r>
        </a:p>
      </xdr:txBody>
    </xdr:sp>
    <xdr:clientData/>
  </xdr:twoCellAnchor>
  <xdr:twoCellAnchor editAs="oneCell">
    <xdr:from>
      <xdr:col>14</xdr:col>
      <xdr:colOff>314226</xdr:colOff>
      <xdr:row>8</xdr:row>
      <xdr:rowOff>146050</xdr:rowOff>
    </xdr:from>
    <xdr:to>
      <xdr:col>19</xdr:col>
      <xdr:colOff>6350</xdr:colOff>
      <xdr:row>21</xdr:row>
      <xdr:rowOff>158200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0B33B81-0792-4CF9-BE2C-A65ABCA1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8626" y="1466850"/>
          <a:ext cx="2740124" cy="2158450"/>
        </a:xfrm>
        <a:prstGeom prst="rect">
          <a:avLst/>
        </a:prstGeom>
      </xdr:spPr>
    </xdr:pic>
    <xdr:clientData/>
  </xdr:twoCellAnchor>
  <xdr:twoCellAnchor editAs="oneCell">
    <xdr:from>
      <xdr:col>19</xdr:col>
      <xdr:colOff>209550</xdr:colOff>
      <xdr:row>9</xdr:row>
      <xdr:rowOff>9317</xdr:rowOff>
    </xdr:from>
    <xdr:to>
      <xdr:col>23</xdr:col>
      <xdr:colOff>558800</xdr:colOff>
      <xdr:row>22</xdr:row>
      <xdr:rowOff>15737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5599BD7-6E76-41F2-A140-1764465D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1950" y="1495217"/>
          <a:ext cx="2787650" cy="2152720"/>
        </a:xfrm>
        <a:prstGeom prst="rect">
          <a:avLst/>
        </a:prstGeom>
      </xdr:spPr>
    </xdr:pic>
    <xdr:clientData/>
  </xdr:twoCellAnchor>
  <xdr:twoCellAnchor>
    <xdr:from>
      <xdr:col>19</xdr:col>
      <xdr:colOff>209550</xdr:colOff>
      <xdr:row>1</xdr:row>
      <xdr:rowOff>6350</xdr:rowOff>
    </xdr:from>
    <xdr:to>
      <xdr:col>23</xdr:col>
      <xdr:colOff>552450</xdr:colOff>
      <xdr:row>8</xdr:row>
      <xdr:rowOff>88900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C31FB53-FB17-449A-9E60-7CC131D5A0FE}"/>
            </a:ext>
          </a:extLst>
        </xdr:cNvPr>
        <xdr:cNvSpPr/>
      </xdr:nvSpPr>
      <xdr:spPr>
        <a:xfrm>
          <a:off x="11791950" y="171450"/>
          <a:ext cx="2781300" cy="1238250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>
              <a:solidFill>
                <a:schemeClr val="bg1"/>
              </a:solidFill>
            </a:rPr>
            <a:t>Step3.</a:t>
          </a:r>
        </a:p>
        <a:p>
          <a:pPr algn="ctr"/>
          <a:r>
            <a:rPr kumimoji="1" lang="ja-JP" altLang="en-US" sz="1600">
              <a:solidFill>
                <a:schemeClr val="bg1"/>
              </a:solidFill>
            </a:rPr>
            <a:t>全ての必要なデータが入力されます。</a:t>
          </a:r>
        </a:p>
      </xdr:txBody>
    </xdr:sp>
    <xdr:clientData/>
  </xdr:twoCellAnchor>
  <xdr:twoCellAnchor>
    <xdr:from>
      <xdr:col>24</xdr:col>
      <xdr:colOff>88900</xdr:colOff>
      <xdr:row>1</xdr:row>
      <xdr:rowOff>6350</xdr:rowOff>
    </xdr:from>
    <xdr:to>
      <xdr:col>28</xdr:col>
      <xdr:colOff>431800</xdr:colOff>
      <xdr:row>22</xdr:row>
      <xdr:rowOff>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4CB64C1-20E9-455C-8030-A9D7BF249B3D}"/>
            </a:ext>
          </a:extLst>
        </xdr:cNvPr>
        <xdr:cNvSpPr/>
      </xdr:nvSpPr>
      <xdr:spPr>
        <a:xfrm>
          <a:off x="14719300" y="171450"/>
          <a:ext cx="2781300" cy="346075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600">
              <a:solidFill>
                <a:schemeClr val="bg1"/>
              </a:solidFill>
            </a:rPr>
            <a:t>Step4.</a:t>
          </a:r>
        </a:p>
        <a:p>
          <a:pPr algn="ctr"/>
          <a:r>
            <a:rPr kumimoji="1" lang="ja-JP" altLang="en-US" sz="1600">
              <a:solidFill>
                <a:schemeClr val="bg1"/>
              </a:solidFill>
            </a:rPr>
            <a:t>あとは、自動でグラフが抽出されます。院内でのプレゼン資料などご自由にお使いください。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0.7328</cdr:x>
      <cdr:y>0.41701</cdr:y>
    </cdr:from>
    <cdr:to>
      <cdr:x>0.82726</cdr:x>
      <cdr:y>0.48597</cdr:y>
    </cdr:to>
    <cdr:sp macro="" textlink="'②自動集計ﾌｫｰﾏｯﾄ（変更禁止）'!$BG$124">
      <cdr:nvSpPr>
        <cdr:cNvPr id="2" name="テキスト ボックス 10"/>
        <cdr:cNvSpPr txBox="1"/>
      </cdr:nvSpPr>
      <cdr:spPr>
        <a:xfrm xmlns:a="http://schemas.openxmlformats.org/drawingml/2006/main">
          <a:off x="4390715" y="1667318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70C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FFE8D0A-692D-41BC-B400-6886873306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101.0%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0.73897</cdr:x>
      <cdr:y>0.68166</cdr:y>
    </cdr:from>
    <cdr:to>
      <cdr:x>0.83343</cdr:x>
      <cdr:y>0.75062</cdr:y>
    </cdr:to>
    <cdr:sp macro="" textlink="'②自動集計ﾌｫｰﾏｯﾄ（変更禁止）'!$AV$124">
      <cdr:nvSpPr>
        <cdr:cNvPr id="3" name="テキスト ボックス 10"/>
        <cdr:cNvSpPr txBox="1"/>
      </cdr:nvSpPr>
      <cdr:spPr>
        <a:xfrm xmlns:a="http://schemas.openxmlformats.org/drawingml/2006/main">
          <a:off x="4427684" y="2725460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6531E97-5B94-49FA-83E1-D74D6B4664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123.8%</a:t>
          </a:fld>
          <a:endParaRPr kumimoji="1" lang="ja-JP" altLang="en-U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0.74498</cdr:x>
      <cdr:y>0.26437</cdr:y>
    </cdr:from>
    <cdr:to>
      <cdr:x>0.83575</cdr:x>
      <cdr:y>0.33333</cdr:y>
    </cdr:to>
    <cdr:sp macro="" textlink="'②自動集計ﾌｫｰﾏｯﾄ（変更禁止）'!$AV$152">
      <cdr:nvSpPr>
        <cdr:cNvPr id="2" name="テキスト ボックス 10"/>
        <cdr:cNvSpPr txBox="1"/>
      </cdr:nvSpPr>
      <cdr:spPr>
        <a:xfrm xmlns:a="http://schemas.openxmlformats.org/drawingml/2006/main">
          <a:off x="4645377" y="1057022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DF6B268-C9FA-4E0D-A8CC-93EDFDA877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109.3%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0.74899</cdr:x>
      <cdr:y>0.53529</cdr:y>
    </cdr:from>
    <cdr:to>
      <cdr:x>0.83976</cdr:x>
      <cdr:y>0.60425</cdr:y>
    </cdr:to>
    <cdr:sp macro="" textlink="'②自動集計ﾌｫｰﾏｯﾄ（変更禁止）'!$BG$124">
      <cdr:nvSpPr>
        <cdr:cNvPr id="3" name="テキスト ボックス 10"/>
        <cdr:cNvSpPr txBox="1"/>
      </cdr:nvSpPr>
      <cdr:spPr>
        <a:xfrm xmlns:a="http://schemas.openxmlformats.org/drawingml/2006/main">
          <a:off x="4670382" y="2140233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70C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4B0BF36-7473-426D-8D7D-D134A847CE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101.0%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0.757</cdr:x>
      <cdr:y>0.71591</cdr:y>
    </cdr:from>
    <cdr:to>
      <cdr:x>0.84777</cdr:x>
      <cdr:y>0.78487</cdr:y>
    </cdr:to>
    <cdr:sp macro="" textlink="'②自動集計ﾌｫｰﾏｯﾄ（変更禁止）'!$AV$124">
      <cdr:nvSpPr>
        <cdr:cNvPr id="4" name="テキスト ボックス 10"/>
        <cdr:cNvSpPr txBox="1"/>
      </cdr:nvSpPr>
      <cdr:spPr>
        <a:xfrm xmlns:a="http://schemas.openxmlformats.org/drawingml/2006/main">
          <a:off x="4720329" y="2862401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5001344-C3F0-4504-B772-D743B23748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123.8%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0.79907</cdr:x>
      <cdr:y>0.88407</cdr:y>
    </cdr:from>
    <cdr:to>
      <cdr:x>0.87853</cdr:x>
      <cdr:y>0.95303</cdr:y>
    </cdr:to>
    <cdr:sp macro="" textlink="'②自動集計ﾌｫｰﾏｯﾄ（変更禁止）'!$AV$144">
      <cdr:nvSpPr>
        <cdr:cNvPr id="5" name="テキスト ボックス 10"/>
        <cdr:cNvSpPr txBox="1"/>
      </cdr:nvSpPr>
      <cdr:spPr>
        <a:xfrm xmlns:a="http://schemas.openxmlformats.org/drawingml/2006/main">
          <a:off x="4982659" y="3534750"/>
          <a:ext cx="495457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9647EAF-E82A-4F72-897C-9CB393AB1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93.3%</a:t>
          </a:fld>
          <a:endParaRPr kumimoji="1"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0.72509</cdr:x>
      <cdr:y>0.45298</cdr:y>
    </cdr:from>
    <cdr:to>
      <cdr:x>0.81955</cdr:x>
      <cdr:y>0.53888</cdr:y>
    </cdr:to>
    <cdr:sp macro="" textlink="'②自動集計ﾌｫｰﾏｯﾄ（変更禁止）'!$BG$124">
      <cdr:nvSpPr>
        <cdr:cNvPr id="2" name="テキスト ボックス 10"/>
        <cdr:cNvSpPr txBox="1"/>
      </cdr:nvSpPr>
      <cdr:spPr>
        <a:xfrm xmlns:a="http://schemas.openxmlformats.org/drawingml/2006/main">
          <a:off x="4344519" y="1453901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70C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FFE8D0A-692D-41BC-B400-6886873306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101.0%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0.73126</cdr:x>
      <cdr:y>0.72483</cdr:y>
    </cdr:from>
    <cdr:to>
      <cdr:x>0.82572</cdr:x>
      <cdr:y>0.81073</cdr:y>
    </cdr:to>
    <cdr:sp macro="" textlink="'②自動集計ﾌｫｰﾏｯﾄ（変更禁止）'!$AV$124">
      <cdr:nvSpPr>
        <cdr:cNvPr id="3" name="テキスト ボックス 10"/>
        <cdr:cNvSpPr txBox="1"/>
      </cdr:nvSpPr>
      <cdr:spPr>
        <a:xfrm xmlns:a="http://schemas.openxmlformats.org/drawingml/2006/main">
          <a:off x="4381488" y="2326440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6531E97-5B94-49FA-83E1-D74D6B4664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123.8%</a:t>
          </a:fld>
          <a:endParaRPr kumimoji="1" lang="ja-JP" altLang="en-US" sz="1100"/>
        </a:p>
      </cdr:txBody>
    </cdr:sp>
  </cdr:relSizeAnchor>
  <cdr:relSizeAnchor xmlns:cdr="http://schemas.openxmlformats.org/drawingml/2006/chartDrawing">
    <cdr:from>
      <cdr:x>0.74841</cdr:x>
      <cdr:y>0.16691</cdr:y>
    </cdr:from>
    <cdr:to>
      <cdr:x>0.84287</cdr:x>
      <cdr:y>0.25281</cdr:y>
    </cdr:to>
    <cdr:sp macro="" textlink="'②自動集計ﾌｫｰﾏｯﾄ（変更禁止）'!$BG$130">
      <cdr:nvSpPr>
        <cdr:cNvPr id="4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9BF3CBDC-C467-4CC4-B6AB-0457DEB02BD8}"/>
            </a:ext>
          </a:extLst>
        </cdr:cNvPr>
        <cdr:cNvSpPr txBox="1"/>
      </cdr:nvSpPr>
      <cdr:spPr>
        <a:xfrm xmlns:a="http://schemas.openxmlformats.org/drawingml/2006/main">
          <a:off x="4484245" y="535720"/>
          <a:ext cx="565989" cy="2757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2FE516-7E0B-40D5-A76E-F92F6EFA03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111.0%</a:t>
          </a:fld>
          <a:endParaRPr kumimoji="1"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6351</xdr:colOff>
      <xdr:row>10</xdr:row>
      <xdr:rowOff>0</xdr:rowOff>
    </xdr:from>
    <xdr:to>
      <xdr:col>7</xdr:col>
      <xdr:colOff>603251</xdr:colOff>
      <xdr:row>25</xdr:row>
      <xdr:rowOff>155130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98B937C-B2A5-4F58-A199-D391A71E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7</xdr:col>
      <xdr:colOff>603250</xdr:colOff>
      <xdr:row>43</xdr:row>
      <xdr:rowOff>13122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A6B0B21-D697-43A7-B2A1-DB3947C15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44</xdr:row>
      <xdr:rowOff>0</xdr:rowOff>
    </xdr:from>
    <xdr:to>
      <xdr:col>7</xdr:col>
      <xdr:colOff>603251</xdr:colOff>
      <xdr:row>59</xdr:row>
      <xdr:rowOff>155131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D3BDBD3-100D-4F4F-A777-090E4AF3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</xdr:colOff>
      <xdr:row>9</xdr:row>
      <xdr:rowOff>154214</xdr:rowOff>
    </xdr:from>
    <xdr:to>
      <xdr:col>12</xdr:col>
      <xdr:colOff>489857</xdr:colOff>
      <xdr:row>25</xdr:row>
      <xdr:rowOff>155897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9AB11CA-46A9-43C8-8561-802717DD2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</xdr:colOff>
      <xdr:row>27</xdr:row>
      <xdr:rowOff>0</xdr:rowOff>
    </xdr:from>
    <xdr:to>
      <xdr:col>12</xdr:col>
      <xdr:colOff>471715</xdr:colOff>
      <xdr:row>43</xdr:row>
      <xdr:rowOff>13228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59C292F-0620-4D69-B27A-DB01B5249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426357</xdr:colOff>
      <xdr:row>27</xdr:row>
      <xdr:rowOff>0</xdr:rowOff>
    </xdr:from>
    <xdr:to>
      <xdr:col>16</xdr:col>
      <xdr:colOff>1307</xdr:colOff>
      <xdr:row>43</xdr:row>
      <xdr:rowOff>19533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62CFAC11-D4D0-4559-865A-C03EABA82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</xdr:colOff>
      <xdr:row>44</xdr:row>
      <xdr:rowOff>1</xdr:rowOff>
    </xdr:from>
    <xdr:to>
      <xdr:col>12</xdr:col>
      <xdr:colOff>453571</xdr:colOff>
      <xdr:row>60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969AF0DF-7CDA-4F2E-8D8F-FDBFA868A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426357</xdr:colOff>
      <xdr:row>44</xdr:row>
      <xdr:rowOff>0</xdr:rowOff>
    </xdr:from>
    <xdr:to>
      <xdr:col>15</xdr:col>
      <xdr:colOff>600019</xdr:colOff>
      <xdr:row>60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410FCB9C-2C5C-4329-BA0C-EE72DF89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60</xdr:row>
      <xdr:rowOff>154214</xdr:rowOff>
    </xdr:from>
    <xdr:to>
      <xdr:col>12</xdr:col>
      <xdr:colOff>453571</xdr:colOff>
      <xdr:row>77</xdr:row>
      <xdr:rowOff>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30C25701-33E9-4551-8D4B-7E0C01BD4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453570</xdr:colOff>
      <xdr:row>60</xdr:row>
      <xdr:rowOff>154215</xdr:rowOff>
    </xdr:from>
    <xdr:to>
      <xdr:col>16</xdr:col>
      <xdr:colOff>1305</xdr:colOff>
      <xdr:row>77</xdr:row>
      <xdr:rowOff>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4B383EB3-FCFD-4B6B-913C-0CD5A0FA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462643</xdr:colOff>
      <xdr:row>78</xdr:row>
      <xdr:rowOff>0</xdr:rowOff>
    </xdr:from>
    <xdr:to>
      <xdr:col>16</xdr:col>
      <xdr:colOff>9073</xdr:colOff>
      <xdr:row>94</xdr:row>
      <xdr:rowOff>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7FBBE70A-127D-4FEE-A16C-F868E1921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78</xdr:row>
      <xdr:rowOff>1370</xdr:rowOff>
    </xdr:from>
    <xdr:to>
      <xdr:col>12</xdr:col>
      <xdr:colOff>480785</xdr:colOff>
      <xdr:row>94</xdr:row>
      <xdr:rowOff>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1649AF75-FBEA-4A25-BAF5-A1CA1A72A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453570</xdr:colOff>
      <xdr:row>95</xdr:row>
      <xdr:rowOff>733</xdr:rowOff>
    </xdr:from>
    <xdr:to>
      <xdr:col>15</xdr:col>
      <xdr:colOff>607784</xdr:colOff>
      <xdr:row>111</xdr:row>
      <xdr:rowOff>14095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2FE26004-58EE-4382-A804-A9161A5F2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94</xdr:row>
      <xdr:rowOff>163284</xdr:rowOff>
    </xdr:from>
    <xdr:to>
      <xdr:col>12</xdr:col>
      <xdr:colOff>489857</xdr:colOff>
      <xdr:row>111</xdr:row>
      <xdr:rowOff>9071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CFA36FE2-BD4C-403E-9DDF-B239B323E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462643</xdr:colOff>
      <xdr:row>111</xdr:row>
      <xdr:rowOff>159441</xdr:rowOff>
    </xdr:from>
    <xdr:to>
      <xdr:col>16</xdr:col>
      <xdr:colOff>1</xdr:colOff>
      <xdr:row>128</xdr:row>
      <xdr:rowOff>0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8E55E6C0-D76F-4D3E-984F-7B3341397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111</xdr:row>
      <xdr:rowOff>160811</xdr:rowOff>
    </xdr:from>
    <xdr:to>
      <xdr:col>12</xdr:col>
      <xdr:colOff>480785</xdr:colOff>
      <xdr:row>128</xdr:row>
      <xdr:rowOff>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43987D8D-25B5-425F-BA80-A16B4062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1</xdr:colOff>
      <xdr:row>10</xdr:row>
      <xdr:rowOff>0</xdr:rowOff>
    </xdr:from>
    <xdr:to>
      <xdr:col>24</xdr:col>
      <xdr:colOff>1</xdr:colOff>
      <xdr:row>26</xdr:row>
      <xdr:rowOff>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B132ED56-6954-47E5-9421-3CFB2C191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1</xdr:colOff>
      <xdr:row>27</xdr:row>
      <xdr:rowOff>0</xdr:rowOff>
    </xdr:from>
    <xdr:to>
      <xdr:col>24</xdr:col>
      <xdr:colOff>9073</xdr:colOff>
      <xdr:row>43</xdr:row>
      <xdr:rowOff>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AA16F5E9-48C0-4E7A-92A0-76190D40B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1</xdr:colOff>
      <xdr:row>43</xdr:row>
      <xdr:rowOff>163285</xdr:rowOff>
    </xdr:from>
    <xdr:to>
      <xdr:col>24</xdr:col>
      <xdr:colOff>1</xdr:colOff>
      <xdr:row>59</xdr:row>
      <xdr:rowOff>163284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65C1B5CB-74F8-4A39-AEA1-44597946B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10</xdr:row>
      <xdr:rowOff>1</xdr:rowOff>
    </xdr:from>
    <xdr:to>
      <xdr:col>32</xdr:col>
      <xdr:colOff>0</xdr:colOff>
      <xdr:row>25</xdr:row>
      <xdr:rowOff>154216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5E36042C-DB6E-4934-8113-87A3F9DEA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33</xdr:col>
      <xdr:colOff>0</xdr:colOff>
      <xdr:row>10</xdr:row>
      <xdr:rowOff>0</xdr:rowOff>
    </xdr:from>
    <xdr:to>
      <xdr:col>40</xdr:col>
      <xdr:colOff>18142</xdr:colOff>
      <xdr:row>25</xdr:row>
      <xdr:rowOff>154215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2C36F655-DB52-4D9D-AE8B-E0F8A9F0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435427</xdr:colOff>
      <xdr:row>10</xdr:row>
      <xdr:rowOff>-1</xdr:rowOff>
    </xdr:from>
    <xdr:to>
      <xdr:col>15</xdr:col>
      <xdr:colOff>600021</xdr:colOff>
      <xdr:row>25</xdr:row>
      <xdr:rowOff>154215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51C079C6-7BC1-4139-8C64-6415FEB28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598714</xdr:colOff>
      <xdr:row>10</xdr:row>
      <xdr:rowOff>1</xdr:rowOff>
    </xdr:from>
    <xdr:to>
      <xdr:col>48</xdr:col>
      <xdr:colOff>1</xdr:colOff>
      <xdr:row>26</xdr:row>
      <xdr:rowOff>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FCF1395-55E0-40FB-8269-A2031D0A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0.89</cdr:x>
      <cdr:y>0.89065</cdr:y>
    </cdr:from>
    <cdr:to>
      <cdr:x>1</cdr:x>
      <cdr:y>0.99652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76820" y="2319628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（人）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0.89017</cdr:x>
      <cdr:y>0.89499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83170" y="2349977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（％）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0.89017</cdr:x>
      <cdr:y>0.89413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83170" y="2328700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（人）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0.02429</cdr:y>
    </cdr:from>
    <cdr:to>
      <cdr:x>0.51415</cdr:x>
      <cdr:y>0.24096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63501"/>
          <a:ext cx="1217324" cy="566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B$86">
      <cdr:nvSpPr>
        <cdr:cNvPr id="3" name="テキスト ボックス 2"/>
        <cdr:cNvSpPr txBox="1"/>
      </cdr:nvSpPr>
      <cdr:spPr>
        <a:xfrm xmlns:a="http://schemas.openxmlformats.org/drawingml/2006/main">
          <a:off x="474049" y="351068"/>
          <a:ext cx="359077" cy="226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F3DF460-EBB0-4F88-9B27-2C213A66C14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11.7</a:t>
          </a:fld>
          <a:endParaRPr lang="ja-JP" altLang="en-US" sz="4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B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F60D5C6-55F2-4137-B1EF-20DBF985F513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63.2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B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88E1B55-D541-45D2-9AD3-485ED588D2E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25.0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0.79654</cdr:x>
      <cdr:y>0</cdr:y>
    </cdr:from>
    <cdr:to>
      <cdr:x>1</cdr:x>
      <cdr:y>0.1012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2FBCCF42-F7EE-4A5F-88AF-555257A9ECDE}"/>
            </a:ext>
          </a:extLst>
        </cdr:cNvPr>
        <cdr:cNvSpPr txBox="1"/>
      </cdr:nvSpPr>
      <cdr:spPr>
        <a:xfrm xmlns:a="http://schemas.openxmlformats.org/drawingml/2006/main">
          <a:off x="1842572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2015</a:t>
          </a:r>
          <a:endParaRPr kumimoji="1"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0.01931</cdr:y>
    </cdr:from>
    <cdr:to>
      <cdr:x>0.2722</cdr:x>
      <cdr:y>0.26397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0692"/>
          <a:ext cx="624718" cy="642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C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AE40AAA6-82F3-467E-A4B6-C74ACDE6DF4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C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68A2E89-A528-4481-A7B7-F981D055BAED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C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5CE2AF2-BB43-4BF3-BDB8-BD918B23B611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27.5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0.79493</cdr:x>
      <cdr:y>0.00345</cdr:y>
    </cdr:from>
    <cdr:to>
      <cdr:x>1</cdr:x>
      <cdr:y>0.10421</cdr:y>
    </cdr:to>
    <cdr:sp macro="" textlink="">
      <cdr:nvSpPr>
        <cdr:cNvPr id="8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E0854A52-B090-4CE7-BDC4-12CEBC9BA1D6}"/>
            </a:ext>
          </a:extLst>
        </cdr:cNvPr>
        <cdr:cNvSpPr txBox="1"/>
      </cdr:nvSpPr>
      <cdr:spPr>
        <a:xfrm xmlns:a="http://schemas.openxmlformats.org/drawingml/2006/main">
          <a:off x="1824430" y="9072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2020</a:t>
          </a:r>
          <a:endParaRPr kumimoji="1"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0.01929</cdr:y>
    </cdr:from>
    <cdr:to>
      <cdr:x>0.2722</cdr:x>
      <cdr:y>0.26395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0390"/>
          <a:ext cx="619780" cy="639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D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96BA72CD-0A50-4D14-95A5-C7840BEA57B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D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A95F4FE-DBEE-463B-88C9-CBE5CE81570C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D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F23A5F-6C02-4C20-8DBE-2B271155CF7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28.8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0.78234</cdr:x>
      <cdr:y>0</cdr:y>
    </cdr:from>
    <cdr:to>
      <cdr:x>0.98905</cdr:x>
      <cdr:y>0.10126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60427F57-11A6-4299-B5B0-95FB981421EB}"/>
            </a:ext>
          </a:extLst>
        </cdr:cNvPr>
        <cdr:cNvSpPr txBox="1"/>
      </cdr:nvSpPr>
      <cdr:spPr>
        <a:xfrm xmlns:a="http://schemas.openxmlformats.org/drawingml/2006/main">
          <a:off x="1781343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2025</a:t>
          </a:r>
          <a:endParaRPr kumimoji="1"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654127</xdr:colOff>
      <xdr:row>32</xdr:row>
      <xdr:rowOff>22951</xdr:rowOff>
    </xdr:from>
    <xdr:to>
      <xdr:col>47</xdr:col>
      <xdr:colOff>493465</xdr:colOff>
      <xdr:row>36</xdr:row>
      <xdr:rowOff>34428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C2739AA0-B0DB-4DDF-9FB8-F10CCDB96C23}"/>
            </a:ext>
          </a:extLst>
        </xdr:cNvPr>
        <xdr:cNvSpPr/>
      </xdr:nvSpPr>
      <xdr:spPr>
        <a:xfrm>
          <a:off x="19170727" y="5528401"/>
          <a:ext cx="14584038" cy="69727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631174</xdr:colOff>
      <xdr:row>58</xdr:row>
      <xdr:rowOff>126235</xdr:rowOff>
    </xdr:from>
    <xdr:to>
      <xdr:col>47</xdr:col>
      <xdr:colOff>470512</xdr:colOff>
      <xdr:row>62</xdr:row>
      <xdr:rowOff>137712</xdr:rowOff>
    </xdr:to>
    <xdr:sp macro="" textlink="">
      <xdr:nvSpPr>
        <xdr:cNvPr id="3" name="右矢印 2">
          <a:extLst>
            <a:ext uri="{FF2B5EF4-FFF2-40B4-BE49-F238E27FC236}">
              <a16:creationId xmlns:a16="http://schemas.microsoft.com/office/drawing/2014/main" id="{E9BCDB29-8E5C-479D-80AF-5EA479876E44}"/>
            </a:ext>
          </a:extLst>
        </xdr:cNvPr>
        <xdr:cNvSpPr/>
      </xdr:nvSpPr>
      <xdr:spPr>
        <a:xfrm>
          <a:off x="19147774" y="10089385"/>
          <a:ext cx="14584038" cy="69727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298374</xdr:colOff>
      <xdr:row>29</xdr:row>
      <xdr:rowOff>114760</xdr:rowOff>
    </xdr:from>
    <xdr:to>
      <xdr:col>58</xdr:col>
      <xdr:colOff>390181</xdr:colOff>
      <xdr:row>38</xdr:row>
      <xdr:rowOff>57380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E0EE8CF8-B7F7-4219-9BE8-C26DF59E6112}"/>
            </a:ext>
          </a:extLst>
        </xdr:cNvPr>
        <xdr:cNvSpPr/>
      </xdr:nvSpPr>
      <xdr:spPr>
        <a:xfrm>
          <a:off x="40493874" y="5105860"/>
          <a:ext cx="777607" cy="148567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309850</xdr:colOff>
      <xdr:row>41</xdr:row>
      <xdr:rowOff>45903</xdr:rowOff>
    </xdr:from>
    <xdr:to>
      <xdr:col>58</xdr:col>
      <xdr:colOff>401657</xdr:colOff>
      <xdr:row>49</xdr:row>
      <xdr:rowOff>160662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67CA1BC4-7E02-4070-998A-2AB205667F52}"/>
            </a:ext>
          </a:extLst>
        </xdr:cNvPr>
        <xdr:cNvSpPr/>
      </xdr:nvSpPr>
      <xdr:spPr>
        <a:xfrm>
          <a:off x="40505350" y="7094403"/>
          <a:ext cx="777607" cy="148635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298374</xdr:colOff>
      <xdr:row>55</xdr:row>
      <xdr:rowOff>126235</xdr:rowOff>
    </xdr:from>
    <xdr:to>
      <xdr:col>58</xdr:col>
      <xdr:colOff>390181</xdr:colOff>
      <xdr:row>64</xdr:row>
      <xdr:rowOff>68855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2CB4AE9F-E9EC-445D-9AC3-66623D434751}"/>
            </a:ext>
          </a:extLst>
        </xdr:cNvPr>
        <xdr:cNvSpPr/>
      </xdr:nvSpPr>
      <xdr:spPr>
        <a:xfrm>
          <a:off x="40493874" y="9575035"/>
          <a:ext cx="777607" cy="148567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321326</xdr:colOff>
      <xdr:row>67</xdr:row>
      <xdr:rowOff>34428</xdr:rowOff>
    </xdr:from>
    <xdr:to>
      <xdr:col>58</xdr:col>
      <xdr:colOff>413133</xdr:colOff>
      <xdr:row>75</xdr:row>
      <xdr:rowOff>149187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45A133D0-3774-490B-89E9-7CD80B66DCC5}"/>
            </a:ext>
          </a:extLst>
        </xdr:cNvPr>
        <xdr:cNvSpPr/>
      </xdr:nvSpPr>
      <xdr:spPr>
        <a:xfrm>
          <a:off x="40516826" y="11540628"/>
          <a:ext cx="777607" cy="148635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64</xdr:col>
      <xdr:colOff>126235</xdr:colOff>
      <xdr:row>25</xdr:row>
      <xdr:rowOff>149187</xdr:rowOff>
    </xdr:from>
    <xdr:to>
      <xdr:col>69</xdr:col>
      <xdr:colOff>80331</xdr:colOff>
      <xdr:row>27</xdr:row>
      <xdr:rowOff>149187</xdr:rowOff>
    </xdr:to>
    <xdr:sp macro="" textlink="">
      <xdr:nvSpPr>
        <xdr:cNvPr id="8" name="上矢印 7">
          <a:extLst>
            <a:ext uri="{FF2B5EF4-FFF2-40B4-BE49-F238E27FC236}">
              <a16:creationId xmlns:a16="http://schemas.microsoft.com/office/drawing/2014/main" id="{1A2B4317-60CA-4718-8183-616C8F6C7B6F}"/>
            </a:ext>
          </a:extLst>
        </xdr:cNvPr>
        <xdr:cNvSpPr/>
      </xdr:nvSpPr>
      <xdr:spPr>
        <a:xfrm>
          <a:off x="451223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57379</xdr:colOff>
      <xdr:row>50</xdr:row>
      <xdr:rowOff>11476</xdr:rowOff>
    </xdr:from>
    <xdr:to>
      <xdr:col>67</xdr:col>
      <xdr:colOff>654126</xdr:colOff>
      <xdr:row>54</xdr:row>
      <xdr:rowOff>126236</xdr:rowOff>
    </xdr:to>
    <xdr:sp macro="" textlink="">
      <xdr:nvSpPr>
        <xdr:cNvPr id="9" name="加算記号 8">
          <a:extLst>
            <a:ext uri="{FF2B5EF4-FFF2-40B4-BE49-F238E27FC236}">
              <a16:creationId xmlns:a16="http://schemas.microsoft.com/office/drawing/2014/main" id="{BB4021A3-D6CA-4EB4-9413-692274F517C8}"/>
            </a:ext>
          </a:extLst>
        </xdr:cNvPr>
        <xdr:cNvSpPr/>
      </xdr:nvSpPr>
      <xdr:spPr>
        <a:xfrm>
          <a:off x="457583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80</xdr:col>
      <xdr:colOff>126235</xdr:colOff>
      <xdr:row>25</xdr:row>
      <xdr:rowOff>149187</xdr:rowOff>
    </xdr:from>
    <xdr:to>
      <xdr:col>85</xdr:col>
      <xdr:colOff>80331</xdr:colOff>
      <xdr:row>27</xdr:row>
      <xdr:rowOff>149187</xdr:rowOff>
    </xdr:to>
    <xdr:sp macro="" textlink="">
      <xdr:nvSpPr>
        <xdr:cNvPr id="10" name="上矢印 9">
          <a:extLst>
            <a:ext uri="{FF2B5EF4-FFF2-40B4-BE49-F238E27FC236}">
              <a16:creationId xmlns:a16="http://schemas.microsoft.com/office/drawing/2014/main" id="{237A88E5-DB93-4FCF-9195-A0E8FFA9A456}"/>
            </a:ext>
          </a:extLst>
        </xdr:cNvPr>
        <xdr:cNvSpPr/>
      </xdr:nvSpPr>
      <xdr:spPr>
        <a:xfrm>
          <a:off x="541710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81</xdr:col>
      <xdr:colOff>57379</xdr:colOff>
      <xdr:row>50</xdr:row>
      <xdr:rowOff>11476</xdr:rowOff>
    </xdr:from>
    <xdr:to>
      <xdr:col>83</xdr:col>
      <xdr:colOff>654126</xdr:colOff>
      <xdr:row>54</xdr:row>
      <xdr:rowOff>126236</xdr:rowOff>
    </xdr:to>
    <xdr:sp macro="" textlink="">
      <xdr:nvSpPr>
        <xdr:cNvPr id="11" name="加算記号 10">
          <a:extLst>
            <a:ext uri="{FF2B5EF4-FFF2-40B4-BE49-F238E27FC236}">
              <a16:creationId xmlns:a16="http://schemas.microsoft.com/office/drawing/2014/main" id="{8AD4DA7E-0A50-4C83-AD8C-0A67DE58ABF4}"/>
            </a:ext>
          </a:extLst>
        </xdr:cNvPr>
        <xdr:cNvSpPr/>
      </xdr:nvSpPr>
      <xdr:spPr>
        <a:xfrm>
          <a:off x="548070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80</xdr:col>
      <xdr:colOff>126235</xdr:colOff>
      <xdr:row>25</xdr:row>
      <xdr:rowOff>149187</xdr:rowOff>
    </xdr:from>
    <xdr:to>
      <xdr:col>85</xdr:col>
      <xdr:colOff>80331</xdr:colOff>
      <xdr:row>27</xdr:row>
      <xdr:rowOff>149187</xdr:rowOff>
    </xdr:to>
    <xdr:sp macro="" textlink="">
      <xdr:nvSpPr>
        <xdr:cNvPr id="12" name="上矢印 11">
          <a:extLst>
            <a:ext uri="{FF2B5EF4-FFF2-40B4-BE49-F238E27FC236}">
              <a16:creationId xmlns:a16="http://schemas.microsoft.com/office/drawing/2014/main" id="{CE9FD4B8-2F6F-4B8C-939C-2B83FFEE5C91}"/>
            </a:ext>
          </a:extLst>
        </xdr:cNvPr>
        <xdr:cNvSpPr/>
      </xdr:nvSpPr>
      <xdr:spPr>
        <a:xfrm>
          <a:off x="541710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81</xdr:col>
      <xdr:colOff>57379</xdr:colOff>
      <xdr:row>50</xdr:row>
      <xdr:rowOff>11476</xdr:rowOff>
    </xdr:from>
    <xdr:to>
      <xdr:col>83</xdr:col>
      <xdr:colOff>654126</xdr:colOff>
      <xdr:row>54</xdr:row>
      <xdr:rowOff>126236</xdr:rowOff>
    </xdr:to>
    <xdr:sp macro="" textlink="">
      <xdr:nvSpPr>
        <xdr:cNvPr id="13" name="加算記号 12">
          <a:extLst>
            <a:ext uri="{FF2B5EF4-FFF2-40B4-BE49-F238E27FC236}">
              <a16:creationId xmlns:a16="http://schemas.microsoft.com/office/drawing/2014/main" id="{933174F7-E928-48AB-B2B9-4E1E177E61E5}"/>
            </a:ext>
          </a:extLst>
        </xdr:cNvPr>
        <xdr:cNvSpPr/>
      </xdr:nvSpPr>
      <xdr:spPr>
        <a:xfrm>
          <a:off x="548070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126235</xdr:colOff>
      <xdr:row>25</xdr:row>
      <xdr:rowOff>149187</xdr:rowOff>
    </xdr:from>
    <xdr:to>
      <xdr:col>102</xdr:col>
      <xdr:colOff>80331</xdr:colOff>
      <xdr:row>27</xdr:row>
      <xdr:rowOff>149187</xdr:rowOff>
    </xdr:to>
    <xdr:sp macro="" textlink="">
      <xdr:nvSpPr>
        <xdr:cNvPr id="14" name="上矢印 13">
          <a:extLst>
            <a:ext uri="{FF2B5EF4-FFF2-40B4-BE49-F238E27FC236}">
              <a16:creationId xmlns:a16="http://schemas.microsoft.com/office/drawing/2014/main" id="{D2F2AF37-4D3A-4476-9A24-B87F869A521B}"/>
            </a:ext>
          </a:extLst>
        </xdr:cNvPr>
        <xdr:cNvSpPr/>
      </xdr:nvSpPr>
      <xdr:spPr>
        <a:xfrm>
          <a:off x="632198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57379</xdr:colOff>
      <xdr:row>50</xdr:row>
      <xdr:rowOff>11476</xdr:rowOff>
    </xdr:from>
    <xdr:to>
      <xdr:col>100</xdr:col>
      <xdr:colOff>654126</xdr:colOff>
      <xdr:row>54</xdr:row>
      <xdr:rowOff>126236</xdr:rowOff>
    </xdr:to>
    <xdr:sp macro="" textlink="">
      <xdr:nvSpPr>
        <xdr:cNvPr id="15" name="加算記号 14">
          <a:extLst>
            <a:ext uri="{FF2B5EF4-FFF2-40B4-BE49-F238E27FC236}">
              <a16:creationId xmlns:a16="http://schemas.microsoft.com/office/drawing/2014/main" id="{A84F6BD3-49F2-49BF-851E-75B8A19D68CF}"/>
            </a:ext>
          </a:extLst>
        </xdr:cNvPr>
        <xdr:cNvSpPr/>
      </xdr:nvSpPr>
      <xdr:spPr>
        <a:xfrm>
          <a:off x="638558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126235</xdr:colOff>
      <xdr:row>25</xdr:row>
      <xdr:rowOff>149187</xdr:rowOff>
    </xdr:from>
    <xdr:to>
      <xdr:col>102</xdr:col>
      <xdr:colOff>80331</xdr:colOff>
      <xdr:row>27</xdr:row>
      <xdr:rowOff>149187</xdr:rowOff>
    </xdr:to>
    <xdr:sp macro="" textlink="">
      <xdr:nvSpPr>
        <xdr:cNvPr id="16" name="上矢印 15">
          <a:extLst>
            <a:ext uri="{FF2B5EF4-FFF2-40B4-BE49-F238E27FC236}">
              <a16:creationId xmlns:a16="http://schemas.microsoft.com/office/drawing/2014/main" id="{77B4FC1F-EAFF-48A5-8898-81C38BB04857}"/>
            </a:ext>
          </a:extLst>
        </xdr:cNvPr>
        <xdr:cNvSpPr/>
      </xdr:nvSpPr>
      <xdr:spPr>
        <a:xfrm>
          <a:off x="632198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98</xdr:col>
      <xdr:colOff>57379</xdr:colOff>
      <xdr:row>50</xdr:row>
      <xdr:rowOff>11476</xdr:rowOff>
    </xdr:from>
    <xdr:to>
      <xdr:col>100</xdr:col>
      <xdr:colOff>654126</xdr:colOff>
      <xdr:row>54</xdr:row>
      <xdr:rowOff>126236</xdr:rowOff>
    </xdr:to>
    <xdr:sp macro="" textlink="">
      <xdr:nvSpPr>
        <xdr:cNvPr id="17" name="加算記号 16">
          <a:extLst>
            <a:ext uri="{FF2B5EF4-FFF2-40B4-BE49-F238E27FC236}">
              <a16:creationId xmlns:a16="http://schemas.microsoft.com/office/drawing/2014/main" id="{12EA17B9-094B-49EA-B758-CFE6F4DC4388}"/>
            </a:ext>
          </a:extLst>
        </xdr:cNvPr>
        <xdr:cNvSpPr/>
      </xdr:nvSpPr>
      <xdr:spPr>
        <a:xfrm>
          <a:off x="638558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126235</xdr:colOff>
      <xdr:row>25</xdr:row>
      <xdr:rowOff>149187</xdr:rowOff>
    </xdr:from>
    <xdr:to>
      <xdr:col>119</xdr:col>
      <xdr:colOff>80331</xdr:colOff>
      <xdr:row>27</xdr:row>
      <xdr:rowOff>149187</xdr:rowOff>
    </xdr:to>
    <xdr:sp macro="" textlink="">
      <xdr:nvSpPr>
        <xdr:cNvPr id="18" name="上矢印 17">
          <a:extLst>
            <a:ext uri="{FF2B5EF4-FFF2-40B4-BE49-F238E27FC236}">
              <a16:creationId xmlns:a16="http://schemas.microsoft.com/office/drawing/2014/main" id="{298BB4FD-2BA4-4235-9CB5-24F0DA9BD9CD}"/>
            </a:ext>
          </a:extLst>
        </xdr:cNvPr>
        <xdr:cNvSpPr/>
      </xdr:nvSpPr>
      <xdr:spPr>
        <a:xfrm>
          <a:off x="722685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115</xdr:col>
      <xdr:colOff>57379</xdr:colOff>
      <xdr:row>50</xdr:row>
      <xdr:rowOff>11476</xdr:rowOff>
    </xdr:from>
    <xdr:to>
      <xdr:col>117</xdr:col>
      <xdr:colOff>654126</xdr:colOff>
      <xdr:row>54</xdr:row>
      <xdr:rowOff>126236</xdr:rowOff>
    </xdr:to>
    <xdr:sp macro="" textlink="">
      <xdr:nvSpPr>
        <xdr:cNvPr id="19" name="加算記号 18">
          <a:extLst>
            <a:ext uri="{FF2B5EF4-FFF2-40B4-BE49-F238E27FC236}">
              <a16:creationId xmlns:a16="http://schemas.microsoft.com/office/drawing/2014/main" id="{90B3BC53-76FB-4704-9917-44DD7DBAA478}"/>
            </a:ext>
          </a:extLst>
        </xdr:cNvPr>
        <xdr:cNvSpPr/>
      </xdr:nvSpPr>
      <xdr:spPr>
        <a:xfrm>
          <a:off x="729045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114</xdr:col>
      <xdr:colOff>126235</xdr:colOff>
      <xdr:row>25</xdr:row>
      <xdr:rowOff>149187</xdr:rowOff>
    </xdr:from>
    <xdr:to>
      <xdr:col>119</xdr:col>
      <xdr:colOff>80331</xdr:colOff>
      <xdr:row>27</xdr:row>
      <xdr:rowOff>149187</xdr:rowOff>
    </xdr:to>
    <xdr:sp macro="" textlink="">
      <xdr:nvSpPr>
        <xdr:cNvPr id="20" name="上矢印 19">
          <a:extLst>
            <a:ext uri="{FF2B5EF4-FFF2-40B4-BE49-F238E27FC236}">
              <a16:creationId xmlns:a16="http://schemas.microsoft.com/office/drawing/2014/main" id="{8C3C0F02-09FA-4082-8BD8-B0FE30F95C8A}"/>
            </a:ext>
          </a:extLst>
        </xdr:cNvPr>
        <xdr:cNvSpPr/>
      </xdr:nvSpPr>
      <xdr:spPr>
        <a:xfrm>
          <a:off x="722685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115</xdr:col>
      <xdr:colOff>57379</xdr:colOff>
      <xdr:row>50</xdr:row>
      <xdr:rowOff>11476</xdr:rowOff>
    </xdr:from>
    <xdr:to>
      <xdr:col>117</xdr:col>
      <xdr:colOff>654126</xdr:colOff>
      <xdr:row>54</xdr:row>
      <xdr:rowOff>126236</xdr:rowOff>
    </xdr:to>
    <xdr:sp macro="" textlink="">
      <xdr:nvSpPr>
        <xdr:cNvPr id="21" name="加算記号 20">
          <a:extLst>
            <a:ext uri="{FF2B5EF4-FFF2-40B4-BE49-F238E27FC236}">
              <a16:creationId xmlns:a16="http://schemas.microsoft.com/office/drawing/2014/main" id="{A33561E6-F60A-4577-9F2A-F4331E12DB15}"/>
            </a:ext>
          </a:extLst>
        </xdr:cNvPr>
        <xdr:cNvSpPr/>
      </xdr:nvSpPr>
      <xdr:spPr>
        <a:xfrm>
          <a:off x="729045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126235</xdr:colOff>
      <xdr:row>25</xdr:row>
      <xdr:rowOff>149187</xdr:rowOff>
    </xdr:from>
    <xdr:to>
      <xdr:col>136</xdr:col>
      <xdr:colOff>80331</xdr:colOff>
      <xdr:row>27</xdr:row>
      <xdr:rowOff>149187</xdr:rowOff>
    </xdr:to>
    <xdr:sp macro="" textlink="">
      <xdr:nvSpPr>
        <xdr:cNvPr id="22" name="上矢印 21">
          <a:extLst>
            <a:ext uri="{FF2B5EF4-FFF2-40B4-BE49-F238E27FC236}">
              <a16:creationId xmlns:a16="http://schemas.microsoft.com/office/drawing/2014/main" id="{112456FF-EC7C-453E-8438-2040BC8D384A}"/>
            </a:ext>
          </a:extLst>
        </xdr:cNvPr>
        <xdr:cNvSpPr/>
      </xdr:nvSpPr>
      <xdr:spPr>
        <a:xfrm>
          <a:off x="813173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132</xdr:col>
      <xdr:colOff>57379</xdr:colOff>
      <xdr:row>50</xdr:row>
      <xdr:rowOff>11476</xdr:rowOff>
    </xdr:from>
    <xdr:to>
      <xdr:col>134</xdr:col>
      <xdr:colOff>654126</xdr:colOff>
      <xdr:row>54</xdr:row>
      <xdr:rowOff>126236</xdr:rowOff>
    </xdr:to>
    <xdr:sp macro="" textlink="">
      <xdr:nvSpPr>
        <xdr:cNvPr id="23" name="加算記号 22">
          <a:extLst>
            <a:ext uri="{FF2B5EF4-FFF2-40B4-BE49-F238E27FC236}">
              <a16:creationId xmlns:a16="http://schemas.microsoft.com/office/drawing/2014/main" id="{2E8901F7-D8F3-4B9B-B147-84A7BC4E6BD3}"/>
            </a:ext>
          </a:extLst>
        </xdr:cNvPr>
        <xdr:cNvSpPr/>
      </xdr:nvSpPr>
      <xdr:spPr>
        <a:xfrm>
          <a:off x="819533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126235</xdr:colOff>
      <xdr:row>25</xdr:row>
      <xdr:rowOff>149187</xdr:rowOff>
    </xdr:from>
    <xdr:to>
      <xdr:col>136</xdr:col>
      <xdr:colOff>80331</xdr:colOff>
      <xdr:row>27</xdr:row>
      <xdr:rowOff>149187</xdr:rowOff>
    </xdr:to>
    <xdr:sp macro="" textlink="">
      <xdr:nvSpPr>
        <xdr:cNvPr id="24" name="上矢印 23">
          <a:extLst>
            <a:ext uri="{FF2B5EF4-FFF2-40B4-BE49-F238E27FC236}">
              <a16:creationId xmlns:a16="http://schemas.microsoft.com/office/drawing/2014/main" id="{3254D8F8-C5DE-4B4F-8F63-60ADB5752EEA}"/>
            </a:ext>
          </a:extLst>
        </xdr:cNvPr>
        <xdr:cNvSpPr/>
      </xdr:nvSpPr>
      <xdr:spPr>
        <a:xfrm>
          <a:off x="813173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132</xdr:col>
      <xdr:colOff>57379</xdr:colOff>
      <xdr:row>50</xdr:row>
      <xdr:rowOff>11476</xdr:rowOff>
    </xdr:from>
    <xdr:to>
      <xdr:col>134</xdr:col>
      <xdr:colOff>654126</xdr:colOff>
      <xdr:row>54</xdr:row>
      <xdr:rowOff>126236</xdr:rowOff>
    </xdr:to>
    <xdr:sp macro="" textlink="">
      <xdr:nvSpPr>
        <xdr:cNvPr id="25" name="加算記号 24">
          <a:extLst>
            <a:ext uri="{FF2B5EF4-FFF2-40B4-BE49-F238E27FC236}">
              <a16:creationId xmlns:a16="http://schemas.microsoft.com/office/drawing/2014/main" id="{FC69A941-A555-4DD3-A3E9-A4740FBEB1A5}"/>
            </a:ext>
          </a:extLst>
        </xdr:cNvPr>
        <xdr:cNvSpPr/>
      </xdr:nvSpPr>
      <xdr:spPr>
        <a:xfrm>
          <a:off x="819533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148</xdr:col>
      <xdr:colOff>126235</xdr:colOff>
      <xdr:row>25</xdr:row>
      <xdr:rowOff>149187</xdr:rowOff>
    </xdr:from>
    <xdr:to>
      <xdr:col>153</xdr:col>
      <xdr:colOff>80331</xdr:colOff>
      <xdr:row>27</xdr:row>
      <xdr:rowOff>149187</xdr:rowOff>
    </xdr:to>
    <xdr:sp macro="" textlink="">
      <xdr:nvSpPr>
        <xdr:cNvPr id="26" name="上矢印 25">
          <a:extLst>
            <a:ext uri="{FF2B5EF4-FFF2-40B4-BE49-F238E27FC236}">
              <a16:creationId xmlns:a16="http://schemas.microsoft.com/office/drawing/2014/main" id="{F45F7A19-EFC9-4C03-8BC7-E8C19883A1CB}"/>
            </a:ext>
          </a:extLst>
        </xdr:cNvPr>
        <xdr:cNvSpPr/>
      </xdr:nvSpPr>
      <xdr:spPr>
        <a:xfrm>
          <a:off x="903660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57379</xdr:colOff>
      <xdr:row>50</xdr:row>
      <xdr:rowOff>11476</xdr:rowOff>
    </xdr:from>
    <xdr:to>
      <xdr:col>151</xdr:col>
      <xdr:colOff>654126</xdr:colOff>
      <xdr:row>54</xdr:row>
      <xdr:rowOff>126236</xdr:rowOff>
    </xdr:to>
    <xdr:sp macro="" textlink="">
      <xdr:nvSpPr>
        <xdr:cNvPr id="27" name="加算記号 26">
          <a:extLst>
            <a:ext uri="{FF2B5EF4-FFF2-40B4-BE49-F238E27FC236}">
              <a16:creationId xmlns:a16="http://schemas.microsoft.com/office/drawing/2014/main" id="{3CD835F2-3A20-4AB4-B735-7B50F302F641}"/>
            </a:ext>
          </a:extLst>
        </xdr:cNvPr>
        <xdr:cNvSpPr/>
      </xdr:nvSpPr>
      <xdr:spPr>
        <a:xfrm>
          <a:off x="910020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148</xdr:col>
      <xdr:colOff>126235</xdr:colOff>
      <xdr:row>25</xdr:row>
      <xdr:rowOff>149187</xdr:rowOff>
    </xdr:from>
    <xdr:to>
      <xdr:col>153</xdr:col>
      <xdr:colOff>80331</xdr:colOff>
      <xdr:row>27</xdr:row>
      <xdr:rowOff>149187</xdr:rowOff>
    </xdr:to>
    <xdr:sp macro="" textlink="">
      <xdr:nvSpPr>
        <xdr:cNvPr id="28" name="上矢印 27">
          <a:extLst>
            <a:ext uri="{FF2B5EF4-FFF2-40B4-BE49-F238E27FC236}">
              <a16:creationId xmlns:a16="http://schemas.microsoft.com/office/drawing/2014/main" id="{FD2B40DA-986D-4763-88ED-EA5DCFCD1BF9}"/>
            </a:ext>
          </a:extLst>
        </xdr:cNvPr>
        <xdr:cNvSpPr/>
      </xdr:nvSpPr>
      <xdr:spPr>
        <a:xfrm>
          <a:off x="9036608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57379</xdr:colOff>
      <xdr:row>50</xdr:row>
      <xdr:rowOff>11476</xdr:rowOff>
    </xdr:from>
    <xdr:to>
      <xdr:col>151</xdr:col>
      <xdr:colOff>654126</xdr:colOff>
      <xdr:row>54</xdr:row>
      <xdr:rowOff>126236</xdr:rowOff>
    </xdr:to>
    <xdr:sp macro="" textlink="">
      <xdr:nvSpPr>
        <xdr:cNvPr id="29" name="加算記号 28">
          <a:extLst>
            <a:ext uri="{FF2B5EF4-FFF2-40B4-BE49-F238E27FC236}">
              <a16:creationId xmlns:a16="http://schemas.microsoft.com/office/drawing/2014/main" id="{DDE87ADB-A3DF-4E16-B04A-6DB9BBD4027C}"/>
            </a:ext>
          </a:extLst>
        </xdr:cNvPr>
        <xdr:cNvSpPr/>
      </xdr:nvSpPr>
      <xdr:spPr>
        <a:xfrm>
          <a:off x="9100207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165</xdr:col>
      <xdr:colOff>126235</xdr:colOff>
      <xdr:row>25</xdr:row>
      <xdr:rowOff>149187</xdr:rowOff>
    </xdr:from>
    <xdr:to>
      <xdr:col>170</xdr:col>
      <xdr:colOff>80331</xdr:colOff>
      <xdr:row>27</xdr:row>
      <xdr:rowOff>149187</xdr:rowOff>
    </xdr:to>
    <xdr:sp macro="" textlink="">
      <xdr:nvSpPr>
        <xdr:cNvPr id="30" name="上矢印 29">
          <a:extLst>
            <a:ext uri="{FF2B5EF4-FFF2-40B4-BE49-F238E27FC236}">
              <a16:creationId xmlns:a16="http://schemas.microsoft.com/office/drawing/2014/main" id="{89278312-81C0-4937-AF3C-BACA1912F4FF}"/>
            </a:ext>
          </a:extLst>
        </xdr:cNvPr>
        <xdr:cNvSpPr/>
      </xdr:nvSpPr>
      <xdr:spPr>
        <a:xfrm>
          <a:off x="994148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166</xdr:col>
      <xdr:colOff>57379</xdr:colOff>
      <xdr:row>50</xdr:row>
      <xdr:rowOff>11476</xdr:rowOff>
    </xdr:from>
    <xdr:to>
      <xdr:col>168</xdr:col>
      <xdr:colOff>654126</xdr:colOff>
      <xdr:row>54</xdr:row>
      <xdr:rowOff>126236</xdr:rowOff>
    </xdr:to>
    <xdr:sp macro="" textlink="">
      <xdr:nvSpPr>
        <xdr:cNvPr id="31" name="加算記号 30">
          <a:extLst>
            <a:ext uri="{FF2B5EF4-FFF2-40B4-BE49-F238E27FC236}">
              <a16:creationId xmlns:a16="http://schemas.microsoft.com/office/drawing/2014/main" id="{7ADB210A-9593-4770-AA0E-03BC622A0B98}"/>
            </a:ext>
          </a:extLst>
        </xdr:cNvPr>
        <xdr:cNvSpPr/>
      </xdr:nvSpPr>
      <xdr:spPr>
        <a:xfrm>
          <a:off x="1000508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165</xdr:col>
      <xdr:colOff>126235</xdr:colOff>
      <xdr:row>25</xdr:row>
      <xdr:rowOff>149187</xdr:rowOff>
    </xdr:from>
    <xdr:to>
      <xdr:col>170</xdr:col>
      <xdr:colOff>80331</xdr:colOff>
      <xdr:row>27</xdr:row>
      <xdr:rowOff>149187</xdr:rowOff>
    </xdr:to>
    <xdr:sp macro="" textlink="">
      <xdr:nvSpPr>
        <xdr:cNvPr id="32" name="上矢印 31">
          <a:extLst>
            <a:ext uri="{FF2B5EF4-FFF2-40B4-BE49-F238E27FC236}">
              <a16:creationId xmlns:a16="http://schemas.microsoft.com/office/drawing/2014/main" id="{D674AF94-3F82-4493-883A-D46798D7B6F4}"/>
            </a:ext>
          </a:extLst>
        </xdr:cNvPr>
        <xdr:cNvSpPr/>
      </xdr:nvSpPr>
      <xdr:spPr>
        <a:xfrm>
          <a:off x="99414835" y="4454487"/>
          <a:ext cx="3516446" cy="34290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166</xdr:col>
      <xdr:colOff>57379</xdr:colOff>
      <xdr:row>50</xdr:row>
      <xdr:rowOff>11476</xdr:rowOff>
    </xdr:from>
    <xdr:to>
      <xdr:col>168</xdr:col>
      <xdr:colOff>654126</xdr:colOff>
      <xdr:row>54</xdr:row>
      <xdr:rowOff>126236</xdr:rowOff>
    </xdr:to>
    <xdr:sp macro="" textlink="">
      <xdr:nvSpPr>
        <xdr:cNvPr id="33" name="加算記号 32">
          <a:extLst>
            <a:ext uri="{FF2B5EF4-FFF2-40B4-BE49-F238E27FC236}">
              <a16:creationId xmlns:a16="http://schemas.microsoft.com/office/drawing/2014/main" id="{AC898B11-47B3-4C71-A974-BCCA7983955D}"/>
            </a:ext>
          </a:extLst>
        </xdr:cNvPr>
        <xdr:cNvSpPr/>
      </xdr:nvSpPr>
      <xdr:spPr>
        <a:xfrm>
          <a:off x="100050829" y="8603026"/>
          <a:ext cx="1968347" cy="800560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252259</xdr:colOff>
      <xdr:row>7</xdr:row>
      <xdr:rowOff>126234</xdr:rowOff>
    </xdr:from>
    <xdr:to>
      <xdr:col>61</xdr:col>
      <xdr:colOff>23088</xdr:colOff>
      <xdr:row>18</xdr:row>
      <xdr:rowOff>46181</xdr:rowOff>
    </xdr:to>
    <xdr:sp macro="" textlink="">
      <xdr:nvSpPr>
        <xdr:cNvPr id="34" name="右矢印 33">
          <a:extLst>
            <a:ext uri="{FF2B5EF4-FFF2-40B4-BE49-F238E27FC236}">
              <a16:creationId xmlns:a16="http://schemas.microsoft.com/office/drawing/2014/main" id="{761F421A-9977-4C01-8B0C-4617815039E2}"/>
            </a:ext>
          </a:extLst>
        </xdr:cNvPr>
        <xdr:cNvSpPr/>
      </xdr:nvSpPr>
      <xdr:spPr>
        <a:xfrm rot="10800000">
          <a:off x="37024532" y="1257689"/>
          <a:ext cx="2218465" cy="16979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46</xdr:col>
      <xdr:colOff>298373</xdr:colOff>
      <xdr:row>9</xdr:row>
      <xdr:rowOff>114758</xdr:rowOff>
    </xdr:from>
    <xdr:to>
      <xdr:col>47</xdr:col>
      <xdr:colOff>390181</xdr:colOff>
      <xdr:row>18</xdr:row>
      <xdr:rowOff>57378</xdr:rowOff>
    </xdr:to>
    <xdr:sp macro="" textlink="">
      <xdr:nvSpPr>
        <xdr:cNvPr id="35" name="右矢印 34">
          <a:extLst>
            <a:ext uri="{FF2B5EF4-FFF2-40B4-BE49-F238E27FC236}">
              <a16:creationId xmlns:a16="http://schemas.microsoft.com/office/drawing/2014/main" id="{DB22D4B7-3EF8-4FA7-B33B-866F85AFD228}"/>
            </a:ext>
          </a:extLst>
        </xdr:cNvPr>
        <xdr:cNvSpPr/>
      </xdr:nvSpPr>
      <xdr:spPr>
        <a:xfrm rot="10800000">
          <a:off x="32864348" y="1676858"/>
          <a:ext cx="787133" cy="148567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</xdr:col>
      <xdr:colOff>300182</xdr:colOff>
      <xdr:row>2</xdr:row>
      <xdr:rowOff>80329</xdr:rowOff>
    </xdr:from>
    <xdr:to>
      <xdr:col>35</xdr:col>
      <xdr:colOff>390180</xdr:colOff>
      <xdr:row>7</xdr:row>
      <xdr:rowOff>57374</xdr:rowOff>
    </xdr:to>
    <xdr:sp macro="" textlink="">
      <xdr:nvSpPr>
        <xdr:cNvPr id="36" name="右矢印 35">
          <a:extLst>
            <a:ext uri="{FF2B5EF4-FFF2-40B4-BE49-F238E27FC236}">
              <a16:creationId xmlns:a16="http://schemas.microsoft.com/office/drawing/2014/main" id="{1A2BC990-B257-4BFD-88C4-540854C82F5B}"/>
            </a:ext>
          </a:extLst>
        </xdr:cNvPr>
        <xdr:cNvSpPr/>
      </xdr:nvSpPr>
      <xdr:spPr>
        <a:xfrm rot="10800000">
          <a:off x="20123727" y="403602"/>
          <a:ext cx="1925726" cy="78522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115455</xdr:colOff>
      <xdr:row>2</xdr:row>
      <xdr:rowOff>91803</xdr:rowOff>
    </xdr:from>
    <xdr:to>
      <xdr:col>30</xdr:col>
      <xdr:colOff>565727</xdr:colOff>
      <xdr:row>7</xdr:row>
      <xdr:rowOff>68848</xdr:rowOff>
    </xdr:to>
    <xdr:sp macro="" textlink="">
      <xdr:nvSpPr>
        <xdr:cNvPr id="37" name="右矢印 36">
          <a:extLst>
            <a:ext uri="{FF2B5EF4-FFF2-40B4-BE49-F238E27FC236}">
              <a16:creationId xmlns:a16="http://schemas.microsoft.com/office/drawing/2014/main" id="{CEF30685-B73D-4180-B2C9-02313D169333}"/>
            </a:ext>
          </a:extLst>
        </xdr:cNvPr>
        <xdr:cNvSpPr/>
      </xdr:nvSpPr>
      <xdr:spPr>
        <a:xfrm rot="10800000">
          <a:off x="17491364" y="415076"/>
          <a:ext cx="1674090" cy="78522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146547</xdr:colOff>
      <xdr:row>111</xdr:row>
      <xdr:rowOff>45431</xdr:rowOff>
    </xdr:from>
    <xdr:to>
      <xdr:col>26</xdr:col>
      <xdr:colOff>125892</xdr:colOff>
      <xdr:row>127</xdr:row>
      <xdr:rowOff>34414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DD4B7FE3-834E-488F-A040-9FA6B3C1C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67930</xdr:colOff>
      <xdr:row>111</xdr:row>
      <xdr:rowOff>82050</xdr:rowOff>
    </xdr:from>
    <xdr:to>
      <xdr:col>36</xdr:col>
      <xdr:colOff>47275</xdr:colOff>
      <xdr:row>127</xdr:row>
      <xdr:rowOff>71033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7441684E-241C-4429-9984-26BB8143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352828</xdr:colOff>
      <xdr:row>116</xdr:row>
      <xdr:rowOff>132479</xdr:rowOff>
    </xdr:from>
    <xdr:to>
      <xdr:col>27</xdr:col>
      <xdr:colOff>444635</xdr:colOff>
      <xdr:row>121</xdr:row>
      <xdr:rowOff>109524</xdr:rowOff>
    </xdr:to>
    <xdr:sp macro="" textlink="">
      <xdr:nvSpPr>
        <xdr:cNvPr id="40" name="右矢印 39">
          <a:extLst>
            <a:ext uri="{FF2B5EF4-FFF2-40B4-BE49-F238E27FC236}">
              <a16:creationId xmlns:a16="http://schemas.microsoft.com/office/drawing/2014/main" id="{0A1D48F5-906B-43B0-A9AE-B80FE3AF92E8}"/>
            </a:ext>
          </a:extLst>
        </xdr:cNvPr>
        <xdr:cNvSpPr/>
      </xdr:nvSpPr>
      <xdr:spPr>
        <a:xfrm rot="10800000">
          <a:off x="18183628" y="16267829"/>
          <a:ext cx="777607" cy="85334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214647</xdr:colOff>
      <xdr:row>8</xdr:row>
      <xdr:rowOff>107325</xdr:rowOff>
    </xdr:from>
    <xdr:to>
      <xdr:col>23</xdr:col>
      <xdr:colOff>321971</xdr:colOff>
      <xdr:row>20</xdr:row>
      <xdr:rowOff>120740</xdr:rowOff>
    </xdr:to>
    <xdr:sp macro="" textlink="">
      <xdr:nvSpPr>
        <xdr:cNvPr id="41" name="下矢印 40">
          <a:extLst>
            <a:ext uri="{FF2B5EF4-FFF2-40B4-BE49-F238E27FC236}">
              <a16:creationId xmlns:a16="http://schemas.microsoft.com/office/drawing/2014/main" id="{D77014CD-22BA-4BBD-BACC-D16B59FE3973}"/>
            </a:ext>
          </a:extLst>
        </xdr:cNvPr>
        <xdr:cNvSpPr/>
      </xdr:nvSpPr>
      <xdr:spPr>
        <a:xfrm>
          <a:off x="17359647" y="1497975"/>
          <a:ext cx="793124" cy="207081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321973</xdr:colOff>
      <xdr:row>24</xdr:row>
      <xdr:rowOff>80498</xdr:rowOff>
    </xdr:from>
    <xdr:to>
      <xdr:col>40</xdr:col>
      <xdr:colOff>429296</xdr:colOff>
      <xdr:row>28</xdr:row>
      <xdr:rowOff>40252</xdr:rowOff>
    </xdr:to>
    <xdr:sp macro="" textlink="">
      <xdr:nvSpPr>
        <xdr:cNvPr id="42" name="下矢印 41">
          <a:extLst>
            <a:ext uri="{FF2B5EF4-FFF2-40B4-BE49-F238E27FC236}">
              <a16:creationId xmlns:a16="http://schemas.microsoft.com/office/drawing/2014/main" id="{9248C7FE-EEB2-4C85-9D0C-6CE373C34CA7}"/>
            </a:ext>
          </a:extLst>
        </xdr:cNvPr>
        <xdr:cNvSpPr/>
      </xdr:nvSpPr>
      <xdr:spPr>
        <a:xfrm>
          <a:off x="27087223" y="4214348"/>
          <a:ext cx="935998" cy="64555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375634</xdr:colOff>
      <xdr:row>21</xdr:row>
      <xdr:rowOff>26831</xdr:rowOff>
    </xdr:from>
    <xdr:to>
      <xdr:col>25</xdr:col>
      <xdr:colOff>120739</xdr:colOff>
      <xdr:row>24</xdr:row>
      <xdr:rowOff>147570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C81A0BB7-0259-4652-B41C-33920E8B90CD}"/>
            </a:ext>
          </a:extLst>
        </xdr:cNvPr>
        <xdr:cNvSpPr/>
      </xdr:nvSpPr>
      <xdr:spPr>
        <a:xfrm>
          <a:off x="16149034" y="3646331"/>
          <a:ext cx="3174105" cy="635089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グラフは下段へ</a:t>
          </a:r>
        </a:p>
      </xdr:txBody>
    </xdr:sp>
    <xdr:clientData/>
  </xdr:twoCellAnchor>
  <xdr:twoCellAnchor>
    <xdr:from>
      <xdr:col>36</xdr:col>
      <xdr:colOff>345001</xdr:colOff>
      <xdr:row>28</xdr:row>
      <xdr:rowOff>125658</xdr:rowOff>
    </xdr:from>
    <xdr:to>
      <xdr:col>44</xdr:col>
      <xdr:colOff>174624</xdr:colOff>
      <xdr:row>32</xdr:row>
      <xdr:rowOff>71995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40EC6461-F596-41B3-A8E0-E91B84A5F4B9}"/>
            </a:ext>
          </a:extLst>
        </xdr:cNvPr>
        <xdr:cNvSpPr/>
      </xdr:nvSpPr>
      <xdr:spPr>
        <a:xfrm>
          <a:off x="25043326" y="4945308"/>
          <a:ext cx="6039923" cy="632137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①グラフは下段へ、②医療費・介護費推計</a:t>
          </a:r>
        </a:p>
      </xdr:txBody>
    </xdr:sp>
    <xdr:clientData/>
  </xdr:twoCellAnchor>
  <xdr:twoCellAnchor>
    <xdr:from>
      <xdr:col>21</xdr:col>
      <xdr:colOff>630528</xdr:colOff>
      <xdr:row>105</xdr:row>
      <xdr:rowOff>53662</xdr:rowOff>
    </xdr:from>
    <xdr:to>
      <xdr:col>23</xdr:col>
      <xdr:colOff>53662</xdr:colOff>
      <xdr:row>110</xdr:row>
      <xdr:rowOff>67077</xdr:rowOff>
    </xdr:to>
    <xdr:sp macro="" textlink="">
      <xdr:nvSpPr>
        <xdr:cNvPr id="45" name="下矢印 44">
          <a:extLst>
            <a:ext uri="{FF2B5EF4-FFF2-40B4-BE49-F238E27FC236}">
              <a16:creationId xmlns:a16="http://schemas.microsoft.com/office/drawing/2014/main" id="{58755E76-9315-4E17-9ECA-DA764008EF6C}"/>
            </a:ext>
          </a:extLst>
        </xdr:cNvPr>
        <xdr:cNvSpPr/>
      </xdr:nvSpPr>
      <xdr:spPr>
        <a:xfrm>
          <a:off x="15032328" y="14303062"/>
          <a:ext cx="794734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348804</xdr:colOff>
      <xdr:row>105</xdr:row>
      <xdr:rowOff>93908</xdr:rowOff>
    </xdr:from>
    <xdr:to>
      <xdr:col>32</xdr:col>
      <xdr:colOff>456127</xdr:colOff>
      <xdr:row>110</xdr:row>
      <xdr:rowOff>107323</xdr:rowOff>
    </xdr:to>
    <xdr:sp macro="" textlink="">
      <xdr:nvSpPr>
        <xdr:cNvPr id="46" name="下矢印 45">
          <a:extLst>
            <a:ext uri="{FF2B5EF4-FFF2-40B4-BE49-F238E27FC236}">
              <a16:creationId xmlns:a16="http://schemas.microsoft.com/office/drawing/2014/main" id="{B1222241-B223-48C2-9E40-2E587C878311}"/>
            </a:ext>
          </a:extLst>
        </xdr:cNvPr>
        <xdr:cNvSpPr/>
      </xdr:nvSpPr>
      <xdr:spPr>
        <a:xfrm>
          <a:off x="21608604" y="14343308"/>
          <a:ext cx="793123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80492</xdr:colOff>
      <xdr:row>100</xdr:row>
      <xdr:rowOff>160987</xdr:rowOff>
    </xdr:from>
    <xdr:to>
      <xdr:col>24</xdr:col>
      <xdr:colOff>509788</xdr:colOff>
      <xdr:row>104</xdr:row>
      <xdr:rowOff>107325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49479B47-16CC-423F-AAA3-8636A4597043}"/>
            </a:ext>
          </a:extLst>
        </xdr:cNvPr>
        <xdr:cNvSpPr/>
      </xdr:nvSpPr>
      <xdr:spPr>
        <a:xfrm>
          <a:off x="13796492" y="13553137"/>
          <a:ext cx="3172496" cy="63213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上段の表より</a:t>
          </a:r>
        </a:p>
      </xdr:txBody>
    </xdr:sp>
    <xdr:clientData/>
  </xdr:twoCellAnchor>
  <xdr:twoCellAnchor>
    <xdr:from>
      <xdr:col>29</xdr:col>
      <xdr:colOff>442711</xdr:colOff>
      <xdr:row>101</xdr:row>
      <xdr:rowOff>40247</xdr:rowOff>
    </xdr:from>
    <xdr:to>
      <xdr:col>34</xdr:col>
      <xdr:colOff>187816</xdr:colOff>
      <xdr:row>104</xdr:row>
      <xdr:rowOff>160986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5FF0A945-121B-44F2-9C44-7E616BBBE6F4}"/>
            </a:ext>
          </a:extLst>
        </xdr:cNvPr>
        <xdr:cNvSpPr/>
      </xdr:nvSpPr>
      <xdr:spPr>
        <a:xfrm>
          <a:off x="20330911" y="13603847"/>
          <a:ext cx="3174105" cy="635089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①上段の表より</a:t>
          </a:r>
        </a:p>
      </xdr:txBody>
    </xdr:sp>
    <xdr:clientData/>
  </xdr:twoCellAnchor>
  <xdr:twoCellAnchor>
    <xdr:from>
      <xdr:col>28</xdr:col>
      <xdr:colOff>69526</xdr:colOff>
      <xdr:row>128</xdr:row>
      <xdr:rowOff>6952</xdr:rowOff>
    </xdr:from>
    <xdr:to>
      <xdr:col>36</xdr:col>
      <xdr:colOff>48871</xdr:colOff>
      <xdr:row>143</xdr:row>
      <xdr:rowOff>169749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17671A97-EE03-4A96-87CC-2DFC3D10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86591</xdr:colOff>
      <xdr:row>144</xdr:row>
      <xdr:rowOff>72160</xdr:rowOff>
    </xdr:from>
    <xdr:to>
      <xdr:col>36</xdr:col>
      <xdr:colOff>65936</xdr:colOff>
      <xdr:row>160</xdr:row>
      <xdr:rowOff>61775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AC11574D-AD90-4C12-B493-8459637EB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13</xdr:col>
      <xdr:colOff>429296</xdr:colOff>
      <xdr:row>104</xdr:row>
      <xdr:rowOff>119520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0334E86-6D45-49C1-8AAE-3783F0B15AE1}"/>
            </a:ext>
          </a:extLst>
        </xdr:cNvPr>
        <xdr:cNvSpPr/>
      </xdr:nvSpPr>
      <xdr:spPr>
        <a:xfrm>
          <a:off x="6172200" y="13563600"/>
          <a:ext cx="3172496" cy="633870"/>
        </a:xfrm>
        <a:prstGeom prst="rect">
          <a:avLst/>
        </a:prstGeom>
        <a:solidFill>
          <a:schemeClr val="accent1"/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人口ピラミッド</a:t>
          </a:r>
        </a:p>
      </xdr:txBody>
    </xdr:sp>
    <xdr:clientData/>
  </xdr:twoCellAnchor>
  <xdr:twoCellAnchor>
    <xdr:from>
      <xdr:col>10</xdr:col>
      <xdr:colOff>562840</xdr:colOff>
      <xdr:row>105</xdr:row>
      <xdr:rowOff>72159</xdr:rowOff>
    </xdr:from>
    <xdr:to>
      <xdr:col>11</xdr:col>
      <xdr:colOff>678701</xdr:colOff>
      <xdr:row>110</xdr:row>
      <xdr:rowOff>85574</xdr:rowOff>
    </xdr:to>
    <xdr:sp macro="" textlink="">
      <xdr:nvSpPr>
        <xdr:cNvPr id="52" name="下矢印 51">
          <a:extLst>
            <a:ext uri="{FF2B5EF4-FFF2-40B4-BE49-F238E27FC236}">
              <a16:creationId xmlns:a16="http://schemas.microsoft.com/office/drawing/2014/main" id="{630C0CF0-BD52-4EFD-93AE-1100FF4D6C27}"/>
            </a:ext>
          </a:extLst>
        </xdr:cNvPr>
        <xdr:cNvSpPr/>
      </xdr:nvSpPr>
      <xdr:spPr>
        <a:xfrm>
          <a:off x="7420840" y="14321559"/>
          <a:ext cx="801661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588624</xdr:colOff>
      <xdr:row>111</xdr:row>
      <xdr:rowOff>0</xdr:rowOff>
    </xdr:from>
    <xdr:to>
      <xdr:col>16</xdr:col>
      <xdr:colOff>310366</xdr:colOff>
      <xdr:row>126</xdr:row>
      <xdr:rowOff>149831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A05C3EDA-C4DB-4BD2-B532-BCBA2487C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672523</xdr:colOff>
      <xdr:row>111</xdr:row>
      <xdr:rowOff>1370</xdr:rowOff>
    </xdr:from>
    <xdr:to>
      <xdr:col>13</xdr:col>
      <xdr:colOff>0</xdr:colOff>
      <xdr:row>126</xdr:row>
      <xdr:rowOff>144896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D7E3E728-CE9A-4151-AF8D-0B82EB653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603261</xdr:colOff>
      <xdr:row>129</xdr:row>
      <xdr:rowOff>0</xdr:rowOff>
    </xdr:from>
    <xdr:to>
      <xdr:col>16</xdr:col>
      <xdr:colOff>325003</xdr:colOff>
      <xdr:row>144</xdr:row>
      <xdr:rowOff>149831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422FAC88-E557-473A-BA8E-96BF37764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687160</xdr:colOff>
      <xdr:row>129</xdr:row>
      <xdr:rowOff>1370</xdr:rowOff>
    </xdr:from>
    <xdr:to>
      <xdr:col>13</xdr:col>
      <xdr:colOff>14637</xdr:colOff>
      <xdr:row>144</xdr:row>
      <xdr:rowOff>144896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7ADAE239-7F79-4B9E-B2DE-9A513CD0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603261</xdr:colOff>
      <xdr:row>147</xdr:row>
      <xdr:rowOff>0</xdr:rowOff>
    </xdr:from>
    <xdr:to>
      <xdr:col>16</xdr:col>
      <xdr:colOff>325003</xdr:colOff>
      <xdr:row>162</xdr:row>
      <xdr:rowOff>149831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572E0B57-E119-4FD1-8F58-53B09D615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687160</xdr:colOff>
      <xdr:row>147</xdr:row>
      <xdr:rowOff>1370</xdr:rowOff>
    </xdr:from>
    <xdr:to>
      <xdr:col>13</xdr:col>
      <xdr:colOff>14637</xdr:colOff>
      <xdr:row>162</xdr:row>
      <xdr:rowOff>144896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5591A352-3F63-432A-BEDC-D15297D6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603261</xdr:colOff>
      <xdr:row>165</xdr:row>
      <xdr:rowOff>0</xdr:rowOff>
    </xdr:from>
    <xdr:to>
      <xdr:col>16</xdr:col>
      <xdr:colOff>325003</xdr:colOff>
      <xdr:row>180</xdr:row>
      <xdr:rowOff>149831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BA801F73-0AFE-4F37-B816-2C9F5B75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687160</xdr:colOff>
      <xdr:row>165</xdr:row>
      <xdr:rowOff>1370</xdr:rowOff>
    </xdr:from>
    <xdr:to>
      <xdr:col>13</xdr:col>
      <xdr:colOff>14637</xdr:colOff>
      <xdr:row>180</xdr:row>
      <xdr:rowOff>144896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E10A7FF4-2EC3-4C73-8FB2-E06904A7D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603261</xdr:colOff>
      <xdr:row>183</xdr:row>
      <xdr:rowOff>0</xdr:rowOff>
    </xdr:from>
    <xdr:to>
      <xdr:col>16</xdr:col>
      <xdr:colOff>325003</xdr:colOff>
      <xdr:row>198</xdr:row>
      <xdr:rowOff>149830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id="{40648087-40E6-4C19-A97D-01309438B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687160</xdr:colOff>
      <xdr:row>183</xdr:row>
      <xdr:rowOff>1370</xdr:rowOff>
    </xdr:from>
    <xdr:to>
      <xdr:col>13</xdr:col>
      <xdr:colOff>14637</xdr:colOff>
      <xdr:row>198</xdr:row>
      <xdr:rowOff>144895</xdr:rowOff>
    </xdr:to>
    <xdr:graphicFrame macro="">
      <xdr:nvGraphicFramePr>
        <xdr:cNvPr id="62" name="グラフ 61">
          <a:extLst>
            <a:ext uri="{FF2B5EF4-FFF2-40B4-BE49-F238E27FC236}">
              <a16:creationId xmlns:a16="http://schemas.microsoft.com/office/drawing/2014/main" id="{EADDF836-8C7F-4BDB-AA6D-5D3CEF62E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603261</xdr:colOff>
      <xdr:row>200</xdr:row>
      <xdr:rowOff>170089</xdr:rowOff>
    </xdr:from>
    <xdr:to>
      <xdr:col>16</xdr:col>
      <xdr:colOff>325003</xdr:colOff>
      <xdr:row>216</xdr:row>
      <xdr:rowOff>149830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CA26A417-10B6-4624-A939-E5072CCB1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687160</xdr:colOff>
      <xdr:row>201</xdr:row>
      <xdr:rowOff>1370</xdr:rowOff>
    </xdr:from>
    <xdr:to>
      <xdr:col>13</xdr:col>
      <xdr:colOff>14637</xdr:colOff>
      <xdr:row>216</xdr:row>
      <xdr:rowOff>144895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3F94C241-00A3-46A8-9F01-DE45D8C6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603261</xdr:colOff>
      <xdr:row>219</xdr:row>
      <xdr:rowOff>0</xdr:rowOff>
    </xdr:from>
    <xdr:to>
      <xdr:col>16</xdr:col>
      <xdr:colOff>325003</xdr:colOff>
      <xdr:row>234</xdr:row>
      <xdr:rowOff>149831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2E6E45B5-600D-4253-91A5-AE62F59C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687160</xdr:colOff>
      <xdr:row>219</xdr:row>
      <xdr:rowOff>1370</xdr:rowOff>
    </xdr:from>
    <xdr:to>
      <xdr:col>13</xdr:col>
      <xdr:colOff>14637</xdr:colOff>
      <xdr:row>234</xdr:row>
      <xdr:rowOff>144896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02A4B6BC-26D7-4C1D-BB8F-FD3BB3590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666750</xdr:colOff>
      <xdr:row>101</xdr:row>
      <xdr:rowOff>47625</xdr:rowOff>
    </xdr:from>
    <xdr:to>
      <xdr:col>42</xdr:col>
      <xdr:colOff>411855</xdr:colOff>
      <xdr:row>104</xdr:row>
      <xdr:rowOff>168364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35E5E79A-BBF2-424E-B8AB-060A011D69FC}"/>
            </a:ext>
          </a:extLst>
        </xdr:cNvPr>
        <xdr:cNvSpPr/>
      </xdr:nvSpPr>
      <xdr:spPr>
        <a:xfrm>
          <a:off x="26060400" y="13611225"/>
          <a:ext cx="3602730" cy="635089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②上段の表より</a:t>
          </a:r>
        </a:p>
      </xdr:txBody>
    </xdr:sp>
    <xdr:clientData/>
  </xdr:twoCellAnchor>
  <xdr:twoCellAnchor>
    <xdr:from>
      <xdr:col>39</xdr:col>
      <xdr:colOff>571500</xdr:colOff>
      <xdr:row>105</xdr:row>
      <xdr:rowOff>95250</xdr:rowOff>
    </xdr:from>
    <xdr:to>
      <xdr:col>40</xdr:col>
      <xdr:colOff>678823</xdr:colOff>
      <xdr:row>110</xdr:row>
      <xdr:rowOff>108665</xdr:rowOff>
    </xdr:to>
    <xdr:sp macro="" textlink="">
      <xdr:nvSpPr>
        <xdr:cNvPr id="68" name="下矢印 67">
          <a:extLst>
            <a:ext uri="{FF2B5EF4-FFF2-40B4-BE49-F238E27FC236}">
              <a16:creationId xmlns:a16="http://schemas.microsoft.com/office/drawing/2014/main" id="{81DE7CDD-49FE-4397-B675-AEBE0EF603D6}"/>
            </a:ext>
          </a:extLst>
        </xdr:cNvPr>
        <xdr:cNvSpPr/>
      </xdr:nvSpPr>
      <xdr:spPr>
        <a:xfrm>
          <a:off x="27336750" y="14344650"/>
          <a:ext cx="935998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48</xdr:col>
      <xdr:colOff>773940</xdr:colOff>
      <xdr:row>153</xdr:row>
      <xdr:rowOff>69209</xdr:rowOff>
    </xdr:from>
    <xdr:to>
      <xdr:col>58</xdr:col>
      <xdr:colOff>184727</xdr:colOff>
      <xdr:row>178</xdr:row>
      <xdr:rowOff>26569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24F28AF2-D1C5-4180-A155-28D19B2C3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59</xdr:col>
      <xdr:colOff>4509</xdr:colOff>
      <xdr:row>153</xdr:row>
      <xdr:rowOff>69273</xdr:rowOff>
    </xdr:from>
    <xdr:to>
      <xdr:col>68</xdr:col>
      <xdr:colOff>663628</xdr:colOff>
      <xdr:row>178</xdr:row>
      <xdr:rowOff>26633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94E3DABD-0514-40D3-A50C-F9A779F8A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56</xdr:col>
      <xdr:colOff>180141</xdr:colOff>
      <xdr:row>158</xdr:row>
      <xdr:rowOff>18029</xdr:rowOff>
    </xdr:from>
    <xdr:ext cx="565989" cy="275717"/>
    <xdr:sp macro="" textlink="$AV$130">
      <xdr:nvSpPr>
        <xdr:cNvPr id="71" name="テキスト ボックス 70">
          <a:extLst>
            <a:ext uri="{FF2B5EF4-FFF2-40B4-BE49-F238E27FC236}">
              <a16:creationId xmlns:a16="http://schemas.microsoft.com/office/drawing/2014/main" id="{4ADA36CA-0D82-4182-930C-DCE4738CE087}"/>
            </a:ext>
          </a:extLst>
        </xdr:cNvPr>
        <xdr:cNvSpPr txBox="1"/>
      </xdr:nvSpPr>
      <xdr:spPr>
        <a:xfrm>
          <a:off x="36317414" y="25718211"/>
          <a:ext cx="565989" cy="275717"/>
        </a:xfrm>
        <a:prstGeom prst="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49BA1EE4-8BB6-432B-B7C2-558D3DC3D5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111.0%</a:t>
          </a:fld>
          <a:endParaRPr kumimoji="1" lang="ja-JP" altLang="en-US" sz="1100"/>
        </a:p>
      </xdr:txBody>
    </xdr:sp>
    <xdr:clientData/>
  </xdr:oneCellAnchor>
  <xdr:twoCellAnchor>
    <xdr:from>
      <xdr:col>43</xdr:col>
      <xdr:colOff>130479</xdr:colOff>
      <xdr:row>104</xdr:row>
      <xdr:rowOff>52192</xdr:rowOff>
    </xdr:from>
    <xdr:to>
      <xdr:col>48</xdr:col>
      <xdr:colOff>104384</xdr:colOff>
      <xdr:row>109</xdr:row>
      <xdr:rowOff>65240</xdr:rowOff>
    </xdr:to>
    <xdr:sp macro="" textlink="">
      <xdr:nvSpPr>
        <xdr:cNvPr id="72" name="角丸四角形吹き出し 71">
          <a:extLst>
            <a:ext uri="{FF2B5EF4-FFF2-40B4-BE49-F238E27FC236}">
              <a16:creationId xmlns:a16="http://schemas.microsoft.com/office/drawing/2014/main" id="{22E77483-597C-4338-8902-EE45B769B35E}"/>
            </a:ext>
          </a:extLst>
        </xdr:cNvPr>
        <xdr:cNvSpPr/>
      </xdr:nvSpPr>
      <xdr:spPr>
        <a:xfrm>
          <a:off x="30210429" y="14130142"/>
          <a:ext cx="3841055" cy="870298"/>
        </a:xfrm>
        <a:prstGeom prst="wedgeRoundRectCallout">
          <a:avLst>
            <a:gd name="adj1" fmla="val -59684"/>
            <a:gd name="adj2" fmla="val 41288"/>
            <a:gd name="adj3" fmla="val 1666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ざっくり推計です！！</a:t>
          </a:r>
        </a:p>
      </xdr:txBody>
    </xdr:sp>
    <xdr:clientData/>
  </xdr:twoCellAnchor>
  <xdr:twoCellAnchor>
    <xdr:from>
      <xdr:col>28</xdr:col>
      <xdr:colOff>85725</xdr:colOff>
      <xdr:row>161</xdr:row>
      <xdr:rowOff>0</xdr:rowOff>
    </xdr:from>
    <xdr:to>
      <xdr:col>36</xdr:col>
      <xdr:colOff>65070</xdr:colOff>
      <xdr:row>176</xdr:row>
      <xdr:rowOff>162797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F3B3DBF9-214D-4214-840E-8A5AA2E0A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30773</xdr:colOff>
      <xdr:row>105</xdr:row>
      <xdr:rowOff>68873</xdr:rowOff>
    </xdr:from>
    <xdr:to>
      <xdr:col>4</xdr:col>
      <xdr:colOff>146634</xdr:colOff>
      <xdr:row>110</xdr:row>
      <xdr:rowOff>82288</xdr:rowOff>
    </xdr:to>
    <xdr:sp macro="" textlink="">
      <xdr:nvSpPr>
        <xdr:cNvPr id="74" name="下矢印 74">
          <a:extLst>
            <a:ext uri="{FF2B5EF4-FFF2-40B4-BE49-F238E27FC236}">
              <a16:creationId xmlns:a16="http://schemas.microsoft.com/office/drawing/2014/main" id="{FEF1584E-B6D1-4C97-AA15-08CB7B3BF23F}"/>
            </a:ext>
          </a:extLst>
        </xdr:cNvPr>
        <xdr:cNvSpPr/>
      </xdr:nvSpPr>
      <xdr:spPr>
        <a:xfrm>
          <a:off x="2088173" y="16909073"/>
          <a:ext cx="801661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270196</xdr:colOff>
      <xdr:row>112</xdr:row>
      <xdr:rowOff>2008</xdr:rowOff>
    </xdr:from>
    <xdr:to>
      <xdr:col>7</xdr:col>
      <xdr:colOff>41596</xdr:colOff>
      <xdr:row>128</xdr:row>
      <xdr:rowOff>1275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9FA390FD-C5B5-4003-8094-45EB17DD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219807</xdr:colOff>
      <xdr:row>128</xdr:row>
      <xdr:rowOff>82426</xdr:rowOff>
    </xdr:from>
    <xdr:to>
      <xdr:col>6</xdr:col>
      <xdr:colOff>678106</xdr:colOff>
      <xdr:row>144</xdr:row>
      <xdr:rowOff>81693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7E812704-C581-4C2A-A2B7-BC8FCEB4D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338870</xdr:colOff>
      <xdr:row>101</xdr:row>
      <xdr:rowOff>18318</xdr:rowOff>
    </xdr:from>
    <xdr:to>
      <xdr:col>6</xdr:col>
      <xdr:colOff>81268</xdr:colOff>
      <xdr:row>104</xdr:row>
      <xdr:rowOff>119520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E3D18291-4BF0-4E27-BB42-96D499635EEA}"/>
            </a:ext>
          </a:extLst>
        </xdr:cNvPr>
        <xdr:cNvSpPr/>
      </xdr:nvSpPr>
      <xdr:spPr>
        <a:xfrm>
          <a:off x="1024670" y="16153668"/>
          <a:ext cx="3171398" cy="634602"/>
        </a:xfrm>
        <a:prstGeom prst="rect">
          <a:avLst/>
        </a:prstGeom>
        <a:solidFill>
          <a:schemeClr val="accent6"/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人口推計</a:t>
          </a:r>
        </a:p>
      </xdr:txBody>
    </xdr:sp>
    <xdr:clientData/>
  </xdr:twoCellAnchor>
  <xdr:twoCellAnchor>
    <xdr:from>
      <xdr:col>30</xdr:col>
      <xdr:colOff>18318</xdr:colOff>
      <xdr:row>178</xdr:row>
      <xdr:rowOff>155697</xdr:rowOff>
    </xdr:from>
    <xdr:to>
      <xdr:col>34</xdr:col>
      <xdr:colOff>447614</xdr:colOff>
      <xdr:row>182</xdr:row>
      <xdr:rowOff>102036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37B1F890-D59C-4144-8301-D15BD972E3B9}"/>
            </a:ext>
          </a:extLst>
        </xdr:cNvPr>
        <xdr:cNvSpPr/>
      </xdr:nvSpPr>
      <xdr:spPr>
        <a:xfrm>
          <a:off x="20592318" y="26939997"/>
          <a:ext cx="3172496" cy="632139"/>
        </a:xfrm>
        <a:prstGeom prst="rect">
          <a:avLst/>
        </a:prstGeom>
        <a:solidFill>
          <a:sysClr val="windowText" lastClr="000000"/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指標一覧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ＭＳ Ｐゴシック" panose="020B0600070205080204" pitchFamily="50" charset="-128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（ソーケンウェブ用）</a:t>
          </a:r>
        </a:p>
      </xdr:txBody>
    </xdr:sp>
    <xdr:clientData/>
  </xdr:twoCellAnchor>
  <xdr:twoCellAnchor>
    <xdr:from>
      <xdr:col>31</xdr:col>
      <xdr:colOff>576996</xdr:colOff>
      <xdr:row>183</xdr:row>
      <xdr:rowOff>54952</xdr:rowOff>
    </xdr:from>
    <xdr:to>
      <xdr:col>33</xdr:col>
      <xdr:colOff>130</xdr:colOff>
      <xdr:row>188</xdr:row>
      <xdr:rowOff>68368</xdr:rowOff>
    </xdr:to>
    <xdr:sp macro="" textlink="">
      <xdr:nvSpPr>
        <xdr:cNvPr id="79" name="下矢印 80">
          <a:extLst>
            <a:ext uri="{FF2B5EF4-FFF2-40B4-BE49-F238E27FC236}">
              <a16:creationId xmlns:a16="http://schemas.microsoft.com/office/drawing/2014/main" id="{91416C5D-B99E-4941-B09B-8A779CB90E52}"/>
            </a:ext>
          </a:extLst>
        </xdr:cNvPr>
        <xdr:cNvSpPr/>
      </xdr:nvSpPr>
      <xdr:spPr>
        <a:xfrm>
          <a:off x="21836796" y="27696502"/>
          <a:ext cx="794734" cy="87066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57726</xdr:colOff>
      <xdr:row>24</xdr:row>
      <xdr:rowOff>126999</xdr:rowOff>
    </xdr:from>
    <xdr:to>
      <xdr:col>56</xdr:col>
      <xdr:colOff>334817</xdr:colOff>
      <xdr:row>27</xdr:row>
      <xdr:rowOff>11545</xdr:rowOff>
    </xdr:to>
    <xdr:sp macro="" textlink="">
      <xdr:nvSpPr>
        <xdr:cNvPr id="80" name="吹き出し: 四角形 79">
          <a:extLst>
            <a:ext uri="{FF2B5EF4-FFF2-40B4-BE49-F238E27FC236}">
              <a16:creationId xmlns:a16="http://schemas.microsoft.com/office/drawing/2014/main" id="{14E79F52-C9BF-4638-98A2-53ECCA7406D7}"/>
            </a:ext>
          </a:extLst>
        </xdr:cNvPr>
        <xdr:cNvSpPr/>
      </xdr:nvSpPr>
      <xdr:spPr>
        <a:xfrm>
          <a:off x="33654999" y="4006272"/>
          <a:ext cx="2817091" cy="369455"/>
        </a:xfrm>
        <a:prstGeom prst="wedgeRectCallout">
          <a:avLst>
            <a:gd name="adj1" fmla="val -32231"/>
            <a:gd name="adj2" fmla="val 112500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rgbClr val="FF0000"/>
              </a:solidFill>
            </a:rPr>
            <a:t>「－」は</a:t>
          </a:r>
          <a:r>
            <a:rPr kumimoji="1" lang="en-US" altLang="ja-JP" sz="1600" b="1">
              <a:solidFill>
                <a:srgbClr val="FF0000"/>
              </a:solidFill>
            </a:rPr>
            <a:t>0</a:t>
          </a:r>
          <a:r>
            <a:rPr kumimoji="1" lang="ja-JP" altLang="en-US" sz="1600" b="1">
              <a:solidFill>
                <a:srgbClr val="FF0000"/>
              </a:solidFill>
            </a:rPr>
            <a:t>に変換する！！</a:t>
          </a:r>
          <a:endParaRPr kumimoji="1" lang="en-US" altLang="ja-JP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230909</xdr:colOff>
      <xdr:row>145</xdr:row>
      <xdr:rowOff>92363</xdr:rowOff>
    </xdr:from>
    <xdr:to>
      <xdr:col>7</xdr:col>
      <xdr:colOff>2309</xdr:colOff>
      <xdr:row>161</xdr:row>
      <xdr:rowOff>114721</xdr:rowOff>
    </xdr:to>
    <xdr:graphicFrame macro="">
      <xdr:nvGraphicFramePr>
        <xdr:cNvPr id="81" name="グラフ 80">
          <a:extLst>
            <a:ext uri="{FF2B5EF4-FFF2-40B4-BE49-F238E27FC236}">
              <a16:creationId xmlns:a16="http://schemas.microsoft.com/office/drawing/2014/main" id="{3AB3CA0B-0153-4E7A-8B92-41F339E19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56</xdr:col>
      <xdr:colOff>519545</xdr:colOff>
      <xdr:row>172</xdr:row>
      <xdr:rowOff>34636</xdr:rowOff>
    </xdr:from>
    <xdr:to>
      <xdr:col>58</xdr:col>
      <xdr:colOff>115454</xdr:colOff>
      <xdr:row>177</xdr:row>
      <xdr:rowOff>138545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6603F6EB-2CD9-4691-8DFB-A970548CB702}"/>
            </a:ext>
          </a:extLst>
        </xdr:cNvPr>
        <xdr:cNvSpPr/>
      </xdr:nvSpPr>
      <xdr:spPr>
        <a:xfrm>
          <a:off x="36656818" y="27997727"/>
          <a:ext cx="842818" cy="91209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歯科・調剤・訪問看護・療養は含まず</a:t>
          </a:r>
        </a:p>
      </xdr:txBody>
    </xdr:sp>
    <xdr:clientData/>
  </xdr:twoCellAnchor>
  <xdr:twoCellAnchor>
    <xdr:from>
      <xdr:col>67</xdr:col>
      <xdr:colOff>150091</xdr:colOff>
      <xdr:row>154</xdr:row>
      <xdr:rowOff>69274</xdr:rowOff>
    </xdr:from>
    <xdr:to>
      <xdr:col>68</xdr:col>
      <xdr:colOff>346364</xdr:colOff>
      <xdr:row>158</xdr:row>
      <xdr:rowOff>23092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AF38511C-AC89-4F4C-85EA-75DE90052A51}"/>
            </a:ext>
          </a:extLst>
        </xdr:cNvPr>
        <xdr:cNvSpPr/>
      </xdr:nvSpPr>
      <xdr:spPr>
        <a:xfrm>
          <a:off x="43076091" y="25122910"/>
          <a:ext cx="842818" cy="600364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調剤・訪問看護・療養は含まず</a:t>
          </a:r>
        </a:p>
      </xdr:txBody>
    </xdr:sp>
    <xdr:clientData/>
  </xdr:twoCellAnchor>
  <xdr:twoCellAnchor>
    <xdr:from>
      <xdr:col>49</xdr:col>
      <xdr:colOff>-1</xdr:colOff>
      <xdr:row>131</xdr:row>
      <xdr:rowOff>1</xdr:rowOff>
    </xdr:from>
    <xdr:to>
      <xdr:col>58</xdr:col>
      <xdr:colOff>299786</xdr:colOff>
      <xdr:row>150</xdr:row>
      <xdr:rowOff>92364</xdr:rowOff>
    </xdr:to>
    <xdr:graphicFrame macro="">
      <xdr:nvGraphicFramePr>
        <xdr:cNvPr id="85" name="グラフ 84">
          <a:extLst>
            <a:ext uri="{FF2B5EF4-FFF2-40B4-BE49-F238E27FC236}">
              <a16:creationId xmlns:a16="http://schemas.microsoft.com/office/drawing/2014/main" id="{F852C0C8-D95C-4AE9-A9CF-E961353BE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177</xdr:col>
      <xdr:colOff>23090</xdr:colOff>
      <xdr:row>6</xdr:row>
      <xdr:rowOff>152398</xdr:rowOff>
    </xdr:from>
    <xdr:to>
      <xdr:col>184</xdr:col>
      <xdr:colOff>623453</xdr:colOff>
      <xdr:row>36</xdr:row>
      <xdr:rowOff>46180</xdr:rowOff>
    </xdr:to>
    <xdr:graphicFrame macro="">
      <xdr:nvGraphicFramePr>
        <xdr:cNvPr id="84" name="グラフ 83">
          <a:extLst>
            <a:ext uri="{FF2B5EF4-FFF2-40B4-BE49-F238E27FC236}">
              <a16:creationId xmlns:a16="http://schemas.microsoft.com/office/drawing/2014/main" id="{6BC9A959-C429-51C7-4552-7CCD0238B3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0.01584</cdr:y>
    </cdr:from>
    <cdr:to>
      <cdr:x>0.2722</cdr:x>
      <cdr:y>0.2605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41527"/>
          <a:ext cx="619780" cy="64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E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C98D42C-849C-4663-A740-5F0819D1528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E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9B91BD7-7D32-4E4F-878E-6369F4B49DE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59.6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E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2B4298-A927-428F-BEA2-2E9507F1CF29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30.6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0.77139</cdr:x>
      <cdr:y>0</cdr:y>
    </cdr:from>
    <cdr:to>
      <cdr:x>0.97809</cdr:x>
      <cdr:y>0.10091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2B884655-35AD-4EEE-BCE2-96F9A8BFBDA1}"/>
            </a:ext>
          </a:extLst>
        </cdr:cNvPr>
        <cdr:cNvSpPr txBox="1"/>
      </cdr:nvSpPr>
      <cdr:spPr>
        <a:xfrm xmlns:a="http://schemas.openxmlformats.org/drawingml/2006/main">
          <a:off x="1756402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2030</a:t>
          </a:r>
          <a:endParaRPr kumimoji="1"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0.02276</cdr:y>
    </cdr:from>
    <cdr:to>
      <cdr:x>0.2722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431"/>
          <a:ext cx="627188" cy="638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F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5BA746E-E7E0-41DA-BFB8-31C4801EDF7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F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491AABF-3806-45D5-9A96-0A9882DBEBA7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F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22D69A-82D3-4EA1-8065-888E523B13C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0.79574</cdr:x>
      <cdr:y>0</cdr:y>
    </cdr:from>
    <cdr:to>
      <cdr:x>1</cdr:x>
      <cdr:y>0.10132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6CD825D9-2B05-4547-A501-9EAA0D737E8B}"/>
            </a:ext>
          </a:extLst>
        </cdr:cNvPr>
        <cdr:cNvSpPr txBox="1"/>
      </cdr:nvSpPr>
      <cdr:spPr>
        <a:xfrm xmlns:a="http://schemas.openxmlformats.org/drawingml/2006/main">
          <a:off x="1833501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2035</a:t>
          </a:r>
          <a:endParaRPr kumimoji="1" lang="ja-JP" altLang="en-U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0.02422</cdr:y>
    </cdr:from>
    <cdr:to>
      <cdr:x>0.2722</cdr:x>
      <cdr:y>0.26888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63500"/>
          <a:ext cx="629657" cy="64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G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CC2801A8-4156-4FF6-A358-685E6A6CC40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G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CB7960-C15A-4C0C-BE13-C1327D7435F6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G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FA6DBA-AAA1-441D-84F4-D9188FF3AEA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36.6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0.79654</cdr:x>
      <cdr:y>0</cdr:y>
    </cdr:from>
    <cdr:to>
      <cdr:x>1</cdr:x>
      <cdr:y>0.10091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8D375E83-821C-4C9E-ABE2-3CB21A7B60EA}"/>
            </a:ext>
          </a:extLst>
        </cdr:cNvPr>
        <cdr:cNvSpPr txBox="1"/>
      </cdr:nvSpPr>
      <cdr:spPr>
        <a:xfrm xmlns:a="http://schemas.openxmlformats.org/drawingml/2006/main">
          <a:off x="1842573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2040</a:t>
          </a:r>
          <a:endParaRPr kumimoji="1" lang="ja-JP" altLang="en-U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0.02276</cdr:y>
    </cdr:from>
    <cdr:to>
      <cdr:x>0.2722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518"/>
          <a:ext cx="627188" cy="63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H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498D083-4B6D-42AC-8533-3919864ED80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H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1D42CC-7387-46EF-826C-CFF9630EB1A8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52.1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H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8D17EE-E5F0-4054-9FEC-58D0F83F69D4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0.79574</cdr:x>
      <cdr:y>0</cdr:y>
    </cdr:from>
    <cdr:to>
      <cdr:x>1</cdr:x>
      <cdr:y>0.10117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4F5BEEDB-7311-4B73-B3D9-B1F600CD89D1}"/>
            </a:ext>
          </a:extLst>
        </cdr:cNvPr>
        <cdr:cNvSpPr txBox="1"/>
      </cdr:nvSpPr>
      <cdr:spPr>
        <a:xfrm xmlns:a="http://schemas.openxmlformats.org/drawingml/2006/main">
          <a:off x="1833501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2045</a:t>
          </a:r>
          <a:endParaRPr kumimoji="1" lang="ja-JP" altLang="en-U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0.82397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E3912BBD-6CA5-43BF-9650-E8F0AFDAD83D}"/>
            </a:ext>
          </a:extLst>
        </cdr:cNvPr>
        <cdr:cNvSpPr txBox="1"/>
      </cdr:nvSpPr>
      <cdr:spPr>
        <a:xfrm xmlns:a="http://schemas.openxmlformats.org/drawingml/2006/main">
          <a:off x="3505577" y="2336855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0.82434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84C448CA-0CC5-4797-811A-F22AE610023D}"/>
            </a:ext>
          </a:extLst>
        </cdr:cNvPr>
        <cdr:cNvSpPr txBox="1"/>
      </cdr:nvSpPr>
      <cdr:spPr>
        <a:xfrm xmlns:a="http://schemas.openxmlformats.org/drawingml/2006/main">
          <a:off x="3514649" y="2336855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0.82397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84C448CA-0CC5-4797-811A-F22AE610023D}"/>
            </a:ext>
          </a:extLst>
        </cdr:cNvPr>
        <cdr:cNvSpPr txBox="1"/>
      </cdr:nvSpPr>
      <cdr:spPr>
        <a:xfrm xmlns:a="http://schemas.openxmlformats.org/drawingml/2006/main">
          <a:off x="3505577" y="2336853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0.82397</cdr:x>
      <cdr:y>0.8941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84C448CA-0CC5-4797-811A-F22AE610023D}"/>
            </a:ext>
          </a:extLst>
        </cdr:cNvPr>
        <cdr:cNvSpPr txBox="1"/>
      </cdr:nvSpPr>
      <cdr:spPr>
        <a:xfrm xmlns:a="http://schemas.openxmlformats.org/drawingml/2006/main">
          <a:off x="3505577" y="2327784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0.7917</cdr:x>
      <cdr:y>0.8941</cdr:y>
    </cdr:from>
    <cdr:to>
      <cdr:x>1</cdr:x>
      <cdr:y>1</cdr:y>
    </cdr:to>
    <cdr:sp macro="" textlink="">
      <cdr:nvSpPr>
        <cdr:cNvPr id="5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E3912BBD-6CA5-43BF-9650-E8F0AFDAD83D}"/>
            </a:ext>
          </a:extLst>
        </cdr:cNvPr>
        <cdr:cNvSpPr txBox="1"/>
      </cdr:nvSpPr>
      <cdr:spPr>
        <a:xfrm xmlns:a="http://schemas.openxmlformats.org/drawingml/2006/main">
          <a:off x="3453187" y="2327784"/>
          <a:ext cx="889987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（億円／年）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B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F3DF460-EBB0-4F88-9B27-2C213A66C14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11.7</a:t>
          </a:fld>
          <a:endParaRPr lang="ja-JP" altLang="en-US" sz="4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B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F60D5C6-55F2-4137-B1EF-20DBF985F513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63.2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B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88E1B55-D541-45D2-9AD3-485ED588D2E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25.0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C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AE40AAA6-82F3-467E-A4B6-C74ACDE6DF4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11.0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C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68A2E89-A528-4481-A7B7-F981D055BAED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C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5CE2AF2-BB43-4BF3-BDB8-BD918B23B611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27.5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D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96BA72CD-0A50-4D14-95A5-C7840BEA57B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D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A95F4FE-DBEE-463B-88C9-CBE5CE81570C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61.0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D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F23A5F-6C02-4C20-8DBE-2B271155CF7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28.8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E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C98D42C-849C-4663-A740-5F0819D1528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E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9B91BD7-7D32-4E4F-878E-6369F4B49DE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59.6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E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2B4298-A927-428F-BEA2-2E9507F1CF29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30.6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F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5BA746E-E7E0-41DA-BFB8-31C4801EDF7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F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491AABF-3806-45D5-9A96-0A9882DBEBA7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F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22D69A-82D3-4EA1-8065-888E523B13C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G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CC2801A8-4156-4FF6-A358-685E6A6CC40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G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CB7960-C15A-4C0C-BE13-C1327D7435F6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G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FA6DBA-AAA1-441D-84F4-D9188FF3AEA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36.6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'②自動集計ﾌｫｰﾏｯﾄ（変更禁止）'!$H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498D083-4B6D-42AC-8533-3919864ED80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'②自動集計ﾌｫｰﾏｯﾄ（変更禁止）'!$H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1D42CC-7387-46EF-826C-CFF9630EB1A8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52.1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'②自動集計ﾌｫｰﾏｯﾄ（変更禁止）'!$H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8D17EE-E5F0-4054-9FEC-58D0F83F69D4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hlw.go.jp/topics/medias/year/21/index.html" TargetMode="External"/><Relationship Id="rId2" Type="http://schemas.openxmlformats.org/officeDocument/2006/relationships/hyperlink" Target="https://www.mhlw.go.jp/bunya/iryouhoken/database/zenpan/iryou_doukou.html" TargetMode="External"/><Relationship Id="rId1" Type="http://schemas.openxmlformats.org/officeDocument/2006/relationships/hyperlink" Target="https://www.e-stat.go.jp/stat-search/files?page=1&amp;toukei=00450022&amp;tstat=000001031167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.go.jp/data/jinsui/2016np/index.htm" TargetMode="External"/><Relationship Id="rId2" Type="http://schemas.openxmlformats.org/officeDocument/2006/relationships/hyperlink" Target="http://www.stat.go.jp/data/jinsui/2016np/index.htm" TargetMode="External"/><Relationship Id="rId1" Type="http://schemas.openxmlformats.org/officeDocument/2006/relationships/hyperlink" Target="http://www.e-stat.go.jp/SG1/estat/List.do?lid=000001170183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B7C0-45AD-432F-8CB5-1A973893E4DB}">
  <dimension ref="A2:AB2102"/>
  <sheetViews>
    <sheetView zoomScale="80" zoomScaleNormal="80" workbookViewId="0">
      <selection activeCell="M17" sqref="M17"/>
    </sheetView>
  </sheetViews>
  <sheetFormatPr defaultRowHeight="13" x14ac:dyDescent="0.2"/>
  <cols>
    <col min="2" max="2" width="12.90625" bestFit="1" customWidth="1"/>
  </cols>
  <sheetData>
    <row r="2" spans="1:28" x14ac:dyDescent="0.2">
      <c r="A2" s="116" t="s">
        <v>191</v>
      </c>
      <c r="K2" s="124" t="s">
        <v>204</v>
      </c>
      <c r="L2" s="54"/>
      <c r="M2" s="54"/>
      <c r="N2" s="54"/>
      <c r="O2" s="54"/>
      <c r="Q2" s="116" t="s">
        <v>209</v>
      </c>
      <c r="AA2" s="116" t="s">
        <v>274</v>
      </c>
    </row>
    <row r="3" spans="1:28" x14ac:dyDescent="0.2">
      <c r="A3" s="41" t="s">
        <v>203</v>
      </c>
      <c r="B3" t="s">
        <v>313</v>
      </c>
      <c r="K3" s="54" t="s">
        <v>206</v>
      </c>
      <c r="L3" s="54" t="s">
        <v>205</v>
      </c>
      <c r="M3" s="54"/>
      <c r="N3" s="54"/>
      <c r="O3" s="54"/>
      <c r="Q3" t="s">
        <v>206</v>
      </c>
      <c r="R3" t="s">
        <v>212</v>
      </c>
    </row>
    <row r="4" spans="1:28" x14ac:dyDescent="0.2">
      <c r="A4" s="41" t="s">
        <v>200</v>
      </c>
      <c r="B4" s="83" t="s">
        <v>186</v>
      </c>
      <c r="K4" s="54" t="s">
        <v>200</v>
      </c>
      <c r="L4" s="54"/>
      <c r="M4" s="54"/>
      <c r="N4" s="54"/>
      <c r="O4" s="54"/>
      <c r="Q4" t="s">
        <v>210</v>
      </c>
      <c r="R4" s="83" t="s">
        <v>211</v>
      </c>
      <c r="AA4" t="s">
        <v>213</v>
      </c>
    </row>
    <row r="5" spans="1:28" x14ac:dyDescent="0.2">
      <c r="A5" s="41" t="s">
        <v>201</v>
      </c>
      <c r="B5" s="128">
        <v>44105</v>
      </c>
      <c r="K5" s="54" t="s">
        <v>207</v>
      </c>
      <c r="L5" s="54"/>
      <c r="M5" s="54"/>
      <c r="N5" s="54"/>
      <c r="O5" s="54"/>
      <c r="Q5" t="s">
        <v>207</v>
      </c>
      <c r="R5" s="112" t="s">
        <v>321</v>
      </c>
      <c r="AA5" s="118" t="s">
        <v>100</v>
      </c>
      <c r="AB5" s="125">
        <v>2.9000000000000001E-2</v>
      </c>
    </row>
    <row r="6" spans="1:28" x14ac:dyDescent="0.2">
      <c r="A6" s="41" t="s">
        <v>202</v>
      </c>
      <c r="B6" t="s">
        <v>314</v>
      </c>
      <c r="K6" s="54" t="s">
        <v>202</v>
      </c>
      <c r="L6" s="54"/>
      <c r="M6" s="54"/>
      <c r="N6" s="54"/>
      <c r="O6" s="54"/>
      <c r="Q6" t="s">
        <v>202</v>
      </c>
      <c r="R6" t="s">
        <v>322</v>
      </c>
      <c r="AA6" s="118" t="s">
        <v>101</v>
      </c>
      <c r="AB6" s="125">
        <v>3.5000000000000003E-2</v>
      </c>
    </row>
    <row r="7" spans="1:28" x14ac:dyDescent="0.2">
      <c r="A7" s="41" t="s">
        <v>200</v>
      </c>
      <c r="B7" s="83" t="s">
        <v>315</v>
      </c>
      <c r="K7" s="54" t="s">
        <v>200</v>
      </c>
      <c r="L7" s="54"/>
      <c r="M7" s="54"/>
      <c r="N7" s="54"/>
      <c r="O7" s="54"/>
      <c r="Q7" t="s">
        <v>210</v>
      </c>
      <c r="R7" s="83" t="s">
        <v>320</v>
      </c>
      <c r="AA7" s="118" t="s">
        <v>275</v>
      </c>
      <c r="AB7" s="117"/>
    </row>
    <row r="8" spans="1:28" x14ac:dyDescent="0.2">
      <c r="A8" s="41" t="s">
        <v>192</v>
      </c>
      <c r="B8" s="126" t="s">
        <v>311</v>
      </c>
      <c r="K8" s="54" t="s">
        <v>192</v>
      </c>
      <c r="L8" s="54"/>
      <c r="M8" s="54"/>
      <c r="N8" s="54"/>
      <c r="O8" s="54"/>
      <c r="AA8" s="118" t="s">
        <v>276</v>
      </c>
      <c r="AB8" s="117"/>
    </row>
    <row r="9" spans="1:28" x14ac:dyDescent="0.2">
      <c r="B9" s="41"/>
      <c r="C9" s="112"/>
      <c r="Q9" t="s">
        <v>213</v>
      </c>
      <c r="Y9" t="s">
        <v>270</v>
      </c>
    </row>
    <row r="10" spans="1:28" x14ac:dyDescent="0.2">
      <c r="B10" s="41" t="s">
        <v>213</v>
      </c>
      <c r="Q10" s="117" t="s">
        <v>192</v>
      </c>
      <c r="R10" s="118" t="s">
        <v>216</v>
      </c>
      <c r="S10" s="118" t="s">
        <v>217</v>
      </c>
      <c r="T10" s="118" t="s">
        <v>218</v>
      </c>
      <c r="U10" s="118" t="s">
        <v>219</v>
      </c>
      <c r="V10" s="118" t="s">
        <v>130</v>
      </c>
      <c r="W10" s="118" t="s">
        <v>220</v>
      </c>
      <c r="X10" s="118" t="s">
        <v>221</v>
      </c>
      <c r="Y10" s="118" t="s">
        <v>222</v>
      </c>
    </row>
    <row r="11" spans="1:28" x14ac:dyDescent="0.2">
      <c r="B11" s="117" t="s">
        <v>60</v>
      </c>
      <c r="C11" s="117" t="s">
        <v>63</v>
      </c>
      <c r="D11" s="117"/>
      <c r="E11" s="117"/>
      <c r="F11" s="117" t="s">
        <v>64</v>
      </c>
      <c r="G11" s="117"/>
      <c r="H11" s="117"/>
      <c r="I11" s="117"/>
      <c r="Q11" s="125" t="s">
        <v>312</v>
      </c>
      <c r="R11" s="125">
        <v>18525.585928113149</v>
      </c>
      <c r="S11" s="125">
        <v>16855.450839525929</v>
      </c>
      <c r="T11" s="125">
        <v>40426.080620828463</v>
      </c>
      <c r="U11" s="125">
        <v>10086.547942328127</v>
      </c>
      <c r="V11" s="125">
        <v>7893.5393625467641</v>
      </c>
      <c r="W11" s="125">
        <v>9664.5795285626082</v>
      </c>
      <c r="X11" s="125">
        <v>11695.874502115381</v>
      </c>
      <c r="Y11" s="125">
        <v>15202.045863609208</v>
      </c>
    </row>
    <row r="12" spans="1:28" x14ac:dyDescent="0.2">
      <c r="B12" s="117"/>
      <c r="C12" s="117" t="s">
        <v>7</v>
      </c>
      <c r="D12" s="117" t="s">
        <v>65</v>
      </c>
      <c r="E12" s="117" t="s">
        <v>66</v>
      </c>
      <c r="F12" s="117" t="s">
        <v>7</v>
      </c>
      <c r="G12" s="117" t="s">
        <v>65</v>
      </c>
      <c r="H12" s="117" t="s">
        <v>66</v>
      </c>
      <c r="I12" s="117" t="s">
        <v>67</v>
      </c>
    </row>
    <row r="13" spans="1:28" x14ac:dyDescent="0.2">
      <c r="B13" s="117" t="s">
        <v>41</v>
      </c>
      <c r="C13" s="125">
        <v>338</v>
      </c>
      <c r="D13" s="125">
        <v>321</v>
      </c>
      <c r="E13" s="125">
        <v>16</v>
      </c>
      <c r="F13" s="125">
        <v>6699</v>
      </c>
      <c r="G13" s="125">
        <v>810</v>
      </c>
      <c r="H13" s="125">
        <v>5517</v>
      </c>
      <c r="I13" s="125">
        <v>372</v>
      </c>
      <c r="Q13" t="s">
        <v>214</v>
      </c>
      <c r="Y13" t="s">
        <v>270</v>
      </c>
    </row>
    <row r="14" spans="1:28" x14ac:dyDescent="0.2">
      <c r="B14" s="117" t="s">
        <v>193</v>
      </c>
      <c r="C14" s="125">
        <v>92</v>
      </c>
      <c r="D14" s="125">
        <v>92</v>
      </c>
      <c r="E14" s="125">
        <v>0</v>
      </c>
      <c r="F14" s="125">
        <v>4166</v>
      </c>
      <c r="G14" s="125">
        <v>455</v>
      </c>
      <c r="H14" s="125">
        <v>2800</v>
      </c>
      <c r="I14" s="125">
        <v>912</v>
      </c>
      <c r="Q14" s="118" t="s">
        <v>192</v>
      </c>
      <c r="R14" s="118" t="s">
        <v>216</v>
      </c>
      <c r="S14" s="118" t="s">
        <v>217</v>
      </c>
      <c r="T14" s="118" t="s">
        <v>218</v>
      </c>
      <c r="U14" s="118" t="s">
        <v>219</v>
      </c>
      <c r="V14" s="118" t="s">
        <v>130</v>
      </c>
      <c r="W14" s="118" t="s">
        <v>220</v>
      </c>
      <c r="X14" s="118" t="s">
        <v>221</v>
      </c>
      <c r="Y14" s="118" t="s">
        <v>222</v>
      </c>
    </row>
    <row r="15" spans="1:28" x14ac:dyDescent="0.2">
      <c r="B15" s="117" t="s">
        <v>194</v>
      </c>
      <c r="C15" s="125">
        <v>125</v>
      </c>
      <c r="D15" s="125">
        <v>123</v>
      </c>
      <c r="E15" s="125">
        <v>2</v>
      </c>
      <c r="F15" s="125">
        <v>1882</v>
      </c>
      <c r="G15" s="125">
        <v>300</v>
      </c>
      <c r="H15" s="125">
        <v>1173</v>
      </c>
      <c r="I15" s="125">
        <v>409</v>
      </c>
      <c r="Q15" s="117" t="s">
        <v>223</v>
      </c>
      <c r="R15" s="119">
        <v>18525.585928113149</v>
      </c>
      <c r="S15" s="119">
        <v>16855.450839525929</v>
      </c>
      <c r="T15" s="119">
        <v>40426.080620828463</v>
      </c>
      <c r="U15" s="119">
        <v>10086.547942328127</v>
      </c>
      <c r="V15" s="119">
        <v>7893.5393625467641</v>
      </c>
      <c r="W15" s="119">
        <v>9664.5795285626082</v>
      </c>
      <c r="X15" s="119">
        <v>11695.874502115381</v>
      </c>
      <c r="Y15" s="119">
        <v>15202.045863609208</v>
      </c>
    </row>
    <row r="16" spans="1:28" x14ac:dyDescent="0.2">
      <c r="B16" s="117" t="s">
        <v>195</v>
      </c>
      <c r="C16" s="125">
        <v>154</v>
      </c>
      <c r="D16" s="125">
        <v>152</v>
      </c>
      <c r="E16" s="125">
        <v>2</v>
      </c>
      <c r="F16" s="125">
        <v>2011</v>
      </c>
      <c r="G16" s="125">
        <v>321</v>
      </c>
      <c r="H16" s="125">
        <v>1156</v>
      </c>
      <c r="I16" s="125">
        <v>534</v>
      </c>
      <c r="Q16" s="117" t="s">
        <v>224</v>
      </c>
      <c r="R16" s="119">
        <v>21679.052936938573</v>
      </c>
      <c r="S16" s="119">
        <v>19694.647946396606</v>
      </c>
      <c r="T16" s="119">
        <v>37690.090778880221</v>
      </c>
      <c r="U16" s="119">
        <v>11445.035839021359</v>
      </c>
      <c r="V16" s="119">
        <v>8493.6954070550473</v>
      </c>
      <c r="W16" s="119">
        <v>11424.916458826588</v>
      </c>
      <c r="X16" s="119">
        <v>12190.917566283641</v>
      </c>
      <c r="Y16" s="119">
        <v>18093.612605315608</v>
      </c>
    </row>
    <row r="17" spans="2:25" x14ac:dyDescent="0.2">
      <c r="B17" s="117" t="s">
        <v>196</v>
      </c>
      <c r="C17" s="125">
        <v>248</v>
      </c>
      <c r="D17" s="125">
        <v>245</v>
      </c>
      <c r="E17" s="125">
        <v>3</v>
      </c>
      <c r="F17" s="125">
        <v>2544</v>
      </c>
      <c r="G17" s="125">
        <v>464</v>
      </c>
      <c r="H17" s="125">
        <v>1449</v>
      </c>
      <c r="I17" s="125">
        <v>631</v>
      </c>
      <c r="Q17" s="117" t="s">
        <v>225</v>
      </c>
      <c r="R17" s="119">
        <v>18744.158592122454</v>
      </c>
      <c r="S17" s="119">
        <v>15870.16806622283</v>
      </c>
      <c r="T17" s="119">
        <v>37415.409661549864</v>
      </c>
      <c r="U17" s="119">
        <v>9499.9491858493402</v>
      </c>
      <c r="V17" s="119">
        <v>7965.5148352108172</v>
      </c>
      <c r="W17" s="119">
        <v>9987.0667603194561</v>
      </c>
      <c r="X17" s="119">
        <v>12673.413909268746</v>
      </c>
      <c r="Y17" s="119">
        <v>15477.87243486911</v>
      </c>
    </row>
    <row r="18" spans="2:25" x14ac:dyDescent="0.2">
      <c r="B18" s="117" t="s">
        <v>197</v>
      </c>
      <c r="C18" s="125">
        <v>464</v>
      </c>
      <c r="D18" s="125">
        <v>457</v>
      </c>
      <c r="E18" s="125">
        <v>7</v>
      </c>
      <c r="F18" s="125">
        <v>3315</v>
      </c>
      <c r="G18" s="125">
        <v>727</v>
      </c>
      <c r="H18" s="125">
        <v>1856</v>
      </c>
      <c r="I18" s="125">
        <v>733</v>
      </c>
      <c r="Q18" s="117" t="s">
        <v>226</v>
      </c>
      <c r="R18" s="119">
        <v>18993.228385333605</v>
      </c>
      <c r="S18" s="119">
        <v>16343.553931042559</v>
      </c>
      <c r="T18" s="119">
        <v>36290.777623593342</v>
      </c>
      <c r="U18" s="119">
        <v>9753.6593479085077</v>
      </c>
      <c r="V18" s="119">
        <v>8174.1343480507385</v>
      </c>
      <c r="W18" s="119">
        <v>10343.642665790097</v>
      </c>
      <c r="X18" s="119">
        <v>13417.435694518159</v>
      </c>
      <c r="Y18" s="119">
        <v>15972.492405721045</v>
      </c>
    </row>
    <row r="19" spans="2:25" x14ac:dyDescent="0.2">
      <c r="B19" s="117" t="s">
        <v>198</v>
      </c>
      <c r="C19" s="125">
        <v>915</v>
      </c>
      <c r="D19" s="125">
        <v>906</v>
      </c>
      <c r="E19" s="125">
        <v>9</v>
      </c>
      <c r="F19" s="125">
        <v>4917</v>
      </c>
      <c r="G19" s="125">
        <v>1259</v>
      </c>
      <c r="H19" s="125">
        <v>2708</v>
      </c>
      <c r="I19" s="125">
        <v>950</v>
      </c>
      <c r="Q19" s="117" t="s">
        <v>227</v>
      </c>
      <c r="R19" s="119">
        <v>18928.596501489905</v>
      </c>
      <c r="S19" s="119">
        <v>16815.33595025602</v>
      </c>
      <c r="T19" s="119">
        <v>41665.313091233445</v>
      </c>
      <c r="U19" s="119">
        <v>10149.18529687609</v>
      </c>
      <c r="V19" s="119">
        <v>7637.5297940490545</v>
      </c>
      <c r="W19" s="119">
        <v>9600.5543689159458</v>
      </c>
      <c r="X19" s="119">
        <v>11706.004380353861</v>
      </c>
      <c r="Y19" s="119">
        <v>15822.544376585041</v>
      </c>
    </row>
    <row r="20" spans="2:25" x14ac:dyDescent="0.2">
      <c r="B20" s="117" t="s">
        <v>199</v>
      </c>
      <c r="C20" s="125">
        <v>1628</v>
      </c>
      <c r="D20" s="125">
        <v>1601</v>
      </c>
      <c r="E20" s="125">
        <v>26</v>
      </c>
      <c r="F20" s="125">
        <v>8303</v>
      </c>
      <c r="G20" s="125">
        <v>2201</v>
      </c>
      <c r="H20" s="125">
        <v>4637</v>
      </c>
      <c r="I20" s="125">
        <v>1465</v>
      </c>
      <c r="Q20" s="117" t="s">
        <v>228</v>
      </c>
      <c r="R20" s="119">
        <v>19579.421252770739</v>
      </c>
      <c r="S20" s="119">
        <v>16482.4970836061</v>
      </c>
      <c r="T20" s="119">
        <v>36056.173655756094</v>
      </c>
      <c r="U20" s="119">
        <v>9449.7009399123053</v>
      </c>
      <c r="V20" s="119">
        <v>8686.9259138318739</v>
      </c>
      <c r="W20" s="119">
        <v>10846.71248007378</v>
      </c>
      <c r="X20" s="119">
        <v>11820.364596384465</v>
      </c>
      <c r="Y20" s="119">
        <v>16203.591083002953</v>
      </c>
    </row>
    <row r="21" spans="2:25" x14ac:dyDescent="0.2">
      <c r="B21" s="117" t="s">
        <v>48</v>
      </c>
      <c r="C21" s="125">
        <v>3534</v>
      </c>
      <c r="D21" s="125">
        <v>3450</v>
      </c>
      <c r="E21" s="125">
        <v>83</v>
      </c>
      <c r="F21" s="125">
        <v>11332</v>
      </c>
      <c r="G21" s="125">
        <v>3058</v>
      </c>
      <c r="H21" s="125">
        <v>6671</v>
      </c>
      <c r="I21" s="125">
        <v>1603</v>
      </c>
      <c r="Q21" s="117" t="s">
        <v>229</v>
      </c>
      <c r="R21" s="119">
        <v>18148.090005627935</v>
      </c>
      <c r="S21" s="119">
        <v>15978.23126239291</v>
      </c>
      <c r="T21" s="119">
        <v>38102.520959766116</v>
      </c>
      <c r="U21" s="119">
        <v>9393.5438452702238</v>
      </c>
      <c r="V21" s="119">
        <v>7990.9529369516458</v>
      </c>
      <c r="W21" s="119">
        <v>9473.4650340721219</v>
      </c>
      <c r="X21" s="119">
        <v>12836.337390505561</v>
      </c>
      <c r="Y21" s="119">
        <v>14554.175264664982</v>
      </c>
    </row>
    <row r="22" spans="2:25" x14ac:dyDescent="0.2">
      <c r="Q22" s="117" t="s">
        <v>230</v>
      </c>
      <c r="R22" s="119">
        <v>18546.479565594513</v>
      </c>
      <c r="S22" s="119">
        <v>16422.097389158611</v>
      </c>
      <c r="T22" s="119">
        <v>37771.583215619059</v>
      </c>
      <c r="U22" s="119">
        <v>10128.687240080966</v>
      </c>
      <c r="V22" s="119">
        <v>7521.0815464692496</v>
      </c>
      <c r="W22" s="119">
        <v>10033.585156370989</v>
      </c>
      <c r="X22" s="119">
        <v>11683.086680576913</v>
      </c>
      <c r="Y22" s="119">
        <v>15718.901004500385</v>
      </c>
    </row>
    <row r="23" spans="2:25" x14ac:dyDescent="0.2">
      <c r="B23" s="117" t="s">
        <v>62</v>
      </c>
      <c r="C23" s="117" t="s">
        <v>63</v>
      </c>
      <c r="D23" s="117"/>
      <c r="E23" s="117"/>
      <c r="F23" s="117" t="s">
        <v>64</v>
      </c>
      <c r="G23" s="117"/>
      <c r="H23" s="117"/>
      <c r="I23" s="117"/>
      <c r="Q23" s="117" t="s">
        <v>231</v>
      </c>
      <c r="R23" s="119">
        <v>18697.064009100948</v>
      </c>
      <c r="S23" s="119">
        <v>16540.718403377334</v>
      </c>
      <c r="T23" s="119">
        <v>38428.511126189464</v>
      </c>
      <c r="U23" s="119">
        <v>10381.391525164068</v>
      </c>
      <c r="V23" s="119">
        <v>7535.9515989719393</v>
      </c>
      <c r="W23" s="119">
        <v>10599.817393274116</v>
      </c>
      <c r="X23" s="119">
        <v>12140.568583849365</v>
      </c>
      <c r="Y23" s="119">
        <v>16321.247373860811</v>
      </c>
    </row>
    <row r="24" spans="2:25" x14ac:dyDescent="0.2">
      <c r="B24" s="117"/>
      <c r="C24" s="117" t="s">
        <v>7</v>
      </c>
      <c r="D24" s="117" t="s">
        <v>65</v>
      </c>
      <c r="E24" s="117" t="s">
        <v>66</v>
      </c>
      <c r="F24" s="117" t="s">
        <v>7</v>
      </c>
      <c r="G24" s="117" t="s">
        <v>65</v>
      </c>
      <c r="H24" s="117" t="s">
        <v>66</v>
      </c>
      <c r="I24" s="117" t="s">
        <v>67</v>
      </c>
      <c r="Q24" s="117" t="s">
        <v>232</v>
      </c>
      <c r="R24" s="119">
        <v>18272.728333634746</v>
      </c>
      <c r="S24" s="119">
        <v>16819.113215896912</v>
      </c>
      <c r="T24" s="119">
        <v>40372.696132650548</v>
      </c>
      <c r="U24" s="119">
        <v>10532.955989513777</v>
      </c>
      <c r="V24" s="119">
        <v>7116.9078899963561</v>
      </c>
      <c r="W24" s="119">
        <v>9480.6775369298211</v>
      </c>
      <c r="X24" s="119">
        <v>12096.874627541314</v>
      </c>
      <c r="Y24" s="119">
        <v>15305.400039958005</v>
      </c>
    </row>
    <row r="25" spans="2:25" x14ac:dyDescent="0.2">
      <c r="B25" s="117" t="s">
        <v>41</v>
      </c>
      <c r="C25" s="125">
        <v>273</v>
      </c>
      <c r="D25" s="125">
        <v>264</v>
      </c>
      <c r="E25" s="125">
        <v>8</v>
      </c>
      <c r="F25" s="125">
        <v>6302</v>
      </c>
      <c r="G25" s="125">
        <v>677</v>
      </c>
      <c r="H25" s="125">
        <v>5203</v>
      </c>
      <c r="I25" s="125">
        <v>423</v>
      </c>
      <c r="Q25" s="117" t="s">
        <v>233</v>
      </c>
      <c r="R25" s="119">
        <v>18210.735100211663</v>
      </c>
      <c r="S25" s="119">
        <v>17095.034747403577</v>
      </c>
      <c r="T25" s="119">
        <v>39466.018078904614</v>
      </c>
      <c r="U25" s="119">
        <v>10376.342763905379</v>
      </c>
      <c r="V25" s="119">
        <v>7019.0472845633858</v>
      </c>
      <c r="W25" s="119">
        <v>9744.3071463685774</v>
      </c>
      <c r="X25" s="119">
        <v>12083.625133977521</v>
      </c>
      <c r="Y25" s="119">
        <v>14858.822728431278</v>
      </c>
    </row>
    <row r="26" spans="2:25" x14ac:dyDescent="0.2">
      <c r="B26" s="117" t="s">
        <v>193</v>
      </c>
      <c r="C26" s="125">
        <v>78</v>
      </c>
      <c r="D26" s="125">
        <v>77</v>
      </c>
      <c r="E26" s="125">
        <v>1</v>
      </c>
      <c r="F26" s="125">
        <v>3919</v>
      </c>
      <c r="G26" s="125">
        <v>346</v>
      </c>
      <c r="H26" s="125">
        <v>2555</v>
      </c>
      <c r="I26" s="125">
        <v>1018</v>
      </c>
      <c r="Q26" s="117" t="s">
        <v>234</v>
      </c>
      <c r="R26" s="119">
        <v>17490.50335203173</v>
      </c>
      <c r="S26" s="119">
        <v>15826.290129735302</v>
      </c>
      <c r="T26" s="119">
        <v>41909.853628143101</v>
      </c>
      <c r="U26" s="119">
        <v>9694.6085203394759</v>
      </c>
      <c r="V26" s="119">
        <v>7223.8387910801948</v>
      </c>
      <c r="W26" s="119">
        <v>9347.073712209185</v>
      </c>
      <c r="X26" s="119">
        <v>11817.665429174132</v>
      </c>
      <c r="Y26" s="119">
        <v>14869.003305550252</v>
      </c>
    </row>
    <row r="27" spans="2:25" x14ac:dyDescent="0.2">
      <c r="B27" s="117" t="s">
        <v>194</v>
      </c>
      <c r="C27" s="125">
        <v>141</v>
      </c>
      <c r="D27" s="125">
        <v>132</v>
      </c>
      <c r="E27" s="125">
        <v>9</v>
      </c>
      <c r="F27" s="125">
        <v>2642</v>
      </c>
      <c r="G27" s="125">
        <v>373</v>
      </c>
      <c r="H27" s="125">
        <v>1593</v>
      </c>
      <c r="I27" s="125">
        <v>677</v>
      </c>
      <c r="Q27" s="117" t="s">
        <v>235</v>
      </c>
      <c r="R27" s="119">
        <v>18726.337492682051</v>
      </c>
      <c r="S27" s="119">
        <v>17121.39161919463</v>
      </c>
      <c r="T27" s="119">
        <v>43182.987568797987</v>
      </c>
      <c r="U27" s="119">
        <v>10305.315300644961</v>
      </c>
      <c r="V27" s="119">
        <v>7710.1762617149052</v>
      </c>
      <c r="W27" s="119">
        <v>9823.0982461573822</v>
      </c>
      <c r="X27" s="119">
        <v>11515.344307992755</v>
      </c>
      <c r="Y27" s="119">
        <v>15751.115799464111</v>
      </c>
    </row>
    <row r="28" spans="2:25" x14ac:dyDescent="0.2">
      <c r="B28" s="117" t="s">
        <v>195</v>
      </c>
      <c r="C28" s="125">
        <v>296</v>
      </c>
      <c r="D28" s="125">
        <v>255</v>
      </c>
      <c r="E28" s="125">
        <v>40</v>
      </c>
      <c r="F28" s="125">
        <v>3776</v>
      </c>
      <c r="G28" s="125">
        <v>650</v>
      </c>
      <c r="H28" s="125">
        <v>2304</v>
      </c>
      <c r="I28" s="125">
        <v>821</v>
      </c>
      <c r="Q28" s="117" t="s">
        <v>215</v>
      </c>
      <c r="R28" s="119">
        <v>18583.532151833155</v>
      </c>
      <c r="S28" s="119">
        <v>17039.606140309636</v>
      </c>
      <c r="T28" s="119">
        <v>48638.319339655405</v>
      </c>
      <c r="U28" s="119">
        <v>10606.004781501202</v>
      </c>
      <c r="V28" s="119">
        <v>7659.805362514513</v>
      </c>
      <c r="W28" s="119">
        <v>9352.3201480866555</v>
      </c>
      <c r="X28" s="119">
        <v>11096.507900507328</v>
      </c>
      <c r="Y28" s="119">
        <v>15793.12349238874</v>
      </c>
    </row>
    <row r="29" spans="2:25" x14ac:dyDescent="0.2">
      <c r="B29" s="117" t="s">
        <v>196</v>
      </c>
      <c r="C29" s="125">
        <v>283</v>
      </c>
      <c r="D29" s="125">
        <v>267</v>
      </c>
      <c r="E29" s="125">
        <v>17</v>
      </c>
      <c r="F29" s="125">
        <v>4152</v>
      </c>
      <c r="G29" s="125">
        <v>761</v>
      </c>
      <c r="H29" s="125">
        <v>2458</v>
      </c>
      <c r="I29" s="125">
        <v>932</v>
      </c>
      <c r="Q29" s="117" t="s">
        <v>236</v>
      </c>
      <c r="R29" s="119">
        <v>18142.547776324285</v>
      </c>
      <c r="S29" s="119">
        <v>15973.328733587939</v>
      </c>
      <c r="T29" s="119">
        <v>47133.711281004682</v>
      </c>
      <c r="U29" s="119">
        <v>9621.1674170348506</v>
      </c>
      <c r="V29" s="119">
        <v>8062.8453401390925</v>
      </c>
      <c r="W29" s="119">
        <v>9375.1398342631783</v>
      </c>
      <c r="X29" s="119">
        <v>12362.468932331807</v>
      </c>
      <c r="Y29" s="119">
        <v>15108.553438462266</v>
      </c>
    </row>
    <row r="30" spans="2:25" x14ac:dyDescent="0.2">
      <c r="B30" s="117" t="s">
        <v>197</v>
      </c>
      <c r="C30" s="125">
        <v>350</v>
      </c>
      <c r="D30" s="125">
        <v>347</v>
      </c>
      <c r="E30" s="125">
        <v>3</v>
      </c>
      <c r="F30" s="125">
        <v>4695</v>
      </c>
      <c r="G30" s="125">
        <v>908</v>
      </c>
      <c r="H30" s="125">
        <v>2674</v>
      </c>
      <c r="I30" s="125">
        <v>1113</v>
      </c>
      <c r="Q30" s="117" t="s">
        <v>237</v>
      </c>
      <c r="R30" s="119">
        <v>18446.038801464692</v>
      </c>
      <c r="S30" s="119">
        <v>16347.61615385623</v>
      </c>
      <c r="T30" s="119">
        <v>36918.816427191057</v>
      </c>
      <c r="U30" s="119">
        <v>9862.5523192867204</v>
      </c>
      <c r="V30" s="119">
        <v>7936.4836152813396</v>
      </c>
      <c r="W30" s="119">
        <v>9395.0591870077515</v>
      </c>
      <c r="X30" s="119">
        <v>12102.751050222585</v>
      </c>
      <c r="Y30" s="119">
        <v>15547.560327393207</v>
      </c>
    </row>
    <row r="31" spans="2:25" x14ac:dyDescent="0.2">
      <c r="B31" s="117" t="s">
        <v>198</v>
      </c>
      <c r="C31" s="125">
        <v>638</v>
      </c>
      <c r="D31" s="125">
        <v>626</v>
      </c>
      <c r="E31" s="125">
        <v>12</v>
      </c>
      <c r="F31" s="125">
        <v>6268</v>
      </c>
      <c r="G31" s="125">
        <v>1242</v>
      </c>
      <c r="H31" s="125">
        <v>3581</v>
      </c>
      <c r="I31" s="125">
        <v>1445</v>
      </c>
      <c r="Q31" s="117" t="s">
        <v>238</v>
      </c>
      <c r="R31" s="119">
        <v>19457.050304725344</v>
      </c>
      <c r="S31" s="119">
        <v>17863.217144545091</v>
      </c>
      <c r="T31" s="119">
        <v>36581.080788968909</v>
      </c>
      <c r="U31" s="119">
        <v>10447.238650921105</v>
      </c>
      <c r="V31" s="119">
        <v>7661.3342158847299</v>
      </c>
      <c r="W31" s="119">
        <v>10906.879574455219</v>
      </c>
      <c r="X31" s="119">
        <v>12723.905732789637</v>
      </c>
      <c r="Y31" s="119">
        <v>15733.077800741234</v>
      </c>
    </row>
    <row r="32" spans="2:25" x14ac:dyDescent="0.2">
      <c r="B32" s="117" t="s">
        <v>199</v>
      </c>
      <c r="C32" s="125">
        <v>1162</v>
      </c>
      <c r="D32" s="125">
        <v>1134</v>
      </c>
      <c r="E32" s="125">
        <v>28</v>
      </c>
      <c r="F32" s="125">
        <v>9345</v>
      </c>
      <c r="G32" s="125">
        <v>1909</v>
      </c>
      <c r="H32" s="125">
        <v>5697</v>
      </c>
      <c r="I32" s="125">
        <v>1739</v>
      </c>
      <c r="Q32" s="117" t="s">
        <v>239</v>
      </c>
      <c r="R32" s="119">
        <v>19728.91224630834</v>
      </c>
      <c r="S32" s="119">
        <v>18071.183707327393</v>
      </c>
      <c r="T32" s="119">
        <v>36987.301635328542</v>
      </c>
      <c r="U32" s="119">
        <v>10666.38550680359</v>
      </c>
      <c r="V32" s="119">
        <v>7715.4923441484925</v>
      </c>
      <c r="W32" s="119">
        <v>11225.597558854846</v>
      </c>
      <c r="X32" s="119">
        <v>13402.975996364372</v>
      </c>
      <c r="Y32" s="119">
        <v>15996.883178522379</v>
      </c>
    </row>
    <row r="33" spans="1:25" x14ac:dyDescent="0.2">
      <c r="B33" s="117" t="s">
        <v>48</v>
      </c>
      <c r="C33" s="125">
        <v>3590</v>
      </c>
      <c r="D33" s="125">
        <v>3459</v>
      </c>
      <c r="E33" s="125">
        <v>131</v>
      </c>
      <c r="F33" s="125">
        <v>11060</v>
      </c>
      <c r="G33" s="125">
        <v>2389</v>
      </c>
      <c r="H33" s="125">
        <v>7094</v>
      </c>
      <c r="I33" s="125">
        <v>1578</v>
      </c>
      <c r="Q33" s="117" t="s">
        <v>240</v>
      </c>
      <c r="R33" s="119">
        <v>18996.723079644951</v>
      </c>
      <c r="S33" s="119">
        <v>17721.351332182054</v>
      </c>
      <c r="T33" s="119">
        <v>37544.293943565768</v>
      </c>
      <c r="U33" s="119">
        <v>10655.894651918728</v>
      </c>
      <c r="V33" s="119">
        <v>7845.732244410251</v>
      </c>
      <c r="W33" s="119">
        <v>10967.99279659523</v>
      </c>
      <c r="X33" s="119">
        <v>11188.673603830131</v>
      </c>
      <c r="Y33" s="119">
        <v>15066.995095900671</v>
      </c>
    </row>
    <row r="34" spans="1:25" x14ac:dyDescent="0.2">
      <c r="Q34" s="117" t="s">
        <v>241</v>
      </c>
      <c r="R34" s="119">
        <v>18026.660512789607</v>
      </c>
      <c r="S34" s="119">
        <v>16107.260558219512</v>
      </c>
      <c r="T34" s="119">
        <v>37065.83155538165</v>
      </c>
      <c r="U34" s="119">
        <v>9553.2201482693308</v>
      </c>
      <c r="V34" s="119">
        <v>7702.341061015155</v>
      </c>
      <c r="W34" s="119">
        <v>9599.3115516921334</v>
      </c>
      <c r="X34" s="119">
        <v>11903.016109011087</v>
      </c>
      <c r="Y34" s="119">
        <v>14854.662920632885</v>
      </c>
    </row>
    <row r="35" spans="1:25" x14ac:dyDescent="0.2">
      <c r="Q35" s="117" t="s">
        <v>242</v>
      </c>
      <c r="R35" s="119">
        <v>19743.000373240611</v>
      </c>
      <c r="S35" s="119">
        <v>17742.943898881898</v>
      </c>
      <c r="T35" s="119">
        <v>42896.065334006038</v>
      </c>
      <c r="U35" s="119">
        <v>10283.028521888766</v>
      </c>
      <c r="V35" s="119">
        <v>7781.7543332450623</v>
      </c>
      <c r="W35" s="119">
        <v>10714.575157417785</v>
      </c>
      <c r="X35" s="119">
        <v>12463.435022612188</v>
      </c>
      <c r="Y35" s="119">
        <v>16090.153038135188</v>
      </c>
    </row>
    <row r="36" spans="1:25" x14ac:dyDescent="0.2">
      <c r="A36" t="s">
        <v>214</v>
      </c>
      <c r="Q36" s="117" t="s">
        <v>243</v>
      </c>
      <c r="R36" s="119">
        <v>17431.159175035991</v>
      </c>
      <c r="S36" s="119">
        <v>15823.848999593662</v>
      </c>
      <c r="T36" s="119">
        <v>43230.45181328561</v>
      </c>
      <c r="U36" s="119">
        <v>9757.1235919589126</v>
      </c>
      <c r="V36" s="119">
        <v>7993.1559510962143</v>
      </c>
      <c r="W36" s="119">
        <v>9219.3620176274271</v>
      </c>
      <c r="X36" s="119">
        <v>12447.041491687636</v>
      </c>
      <c r="Y36" s="119">
        <v>14348.59939815375</v>
      </c>
    </row>
    <row r="37" spans="1:25" x14ac:dyDescent="0.2">
      <c r="A37" s="117"/>
      <c r="B37" s="117"/>
      <c r="C37" s="117" t="s">
        <v>63</v>
      </c>
      <c r="D37" s="117"/>
      <c r="E37" s="117"/>
      <c r="F37" s="117" t="s">
        <v>64</v>
      </c>
      <c r="G37" s="117"/>
      <c r="H37" s="117"/>
      <c r="I37" s="117"/>
      <c r="Q37" s="117" t="s">
        <v>244</v>
      </c>
      <c r="R37" s="119">
        <v>18352.0488697158</v>
      </c>
      <c r="S37" s="119">
        <v>16644.217548836255</v>
      </c>
      <c r="T37" s="119">
        <v>42940.883515325877</v>
      </c>
      <c r="U37" s="119">
        <v>10358.985195760339</v>
      </c>
      <c r="V37" s="119">
        <v>7421.6060804114077</v>
      </c>
      <c r="W37" s="119">
        <v>9053.4039367865353</v>
      </c>
      <c r="X37" s="119">
        <v>12371.785181058885</v>
      </c>
      <c r="Y37" s="119">
        <v>15250.202931866032</v>
      </c>
    </row>
    <row r="38" spans="1:25" x14ac:dyDescent="0.2">
      <c r="A38" s="117"/>
      <c r="B38" s="117"/>
      <c r="C38" s="117" t="s">
        <v>7</v>
      </c>
      <c r="D38" s="117" t="s">
        <v>65</v>
      </c>
      <c r="E38" s="117" t="s">
        <v>66</v>
      </c>
      <c r="F38" s="117" t="s">
        <v>7</v>
      </c>
      <c r="G38" s="117" t="s">
        <v>65</v>
      </c>
      <c r="H38" s="117" t="s">
        <v>66</v>
      </c>
      <c r="I38" s="117" t="s">
        <v>67</v>
      </c>
      <c r="Q38" s="117" t="s">
        <v>245</v>
      </c>
      <c r="R38" s="119">
        <v>17589.48666696058</v>
      </c>
      <c r="S38" s="119">
        <v>16211.257264826341</v>
      </c>
      <c r="T38" s="119">
        <v>44688.356503066978</v>
      </c>
      <c r="U38" s="119">
        <v>10219.216694493241</v>
      </c>
      <c r="V38" s="119">
        <v>8245.8835382508478</v>
      </c>
      <c r="W38" s="119">
        <v>9104.1275469272368</v>
      </c>
      <c r="X38" s="119">
        <v>12956.652816898042</v>
      </c>
      <c r="Y38" s="119">
        <v>14546.381752787527</v>
      </c>
    </row>
    <row r="39" spans="1:25" x14ac:dyDescent="0.2">
      <c r="A39" s="117" t="s">
        <v>300</v>
      </c>
      <c r="B39" s="117"/>
      <c r="C39" s="117"/>
      <c r="D39" s="117"/>
      <c r="E39" s="117"/>
      <c r="F39" s="117"/>
      <c r="G39" s="117"/>
      <c r="H39" s="117"/>
      <c r="I39" s="117"/>
      <c r="Q39" s="117" t="s">
        <v>246</v>
      </c>
      <c r="R39" s="119">
        <v>16987.841378881145</v>
      </c>
      <c r="S39" s="119">
        <v>15184.859756668593</v>
      </c>
      <c r="T39" s="119">
        <v>39173.337004758505</v>
      </c>
      <c r="U39" s="119">
        <v>9205.9905050368852</v>
      </c>
      <c r="V39" s="119">
        <v>7755.9412341529796</v>
      </c>
      <c r="W39" s="119">
        <v>9291.918164001745</v>
      </c>
      <c r="X39" s="119">
        <v>12060.954117520236</v>
      </c>
      <c r="Y39" s="119">
        <v>13733.81202363078</v>
      </c>
    </row>
    <row r="40" spans="1:25" x14ac:dyDescent="0.2">
      <c r="A40" s="117" t="s">
        <v>7</v>
      </c>
      <c r="B40" s="117" t="s">
        <v>7</v>
      </c>
      <c r="C40" s="117">
        <v>960</v>
      </c>
      <c r="D40" s="117">
        <v>934</v>
      </c>
      <c r="E40" s="117">
        <v>27</v>
      </c>
      <c r="F40" s="117">
        <v>5658</v>
      </c>
      <c r="G40" s="117">
        <v>1167</v>
      </c>
      <c r="H40" s="117">
        <v>3435</v>
      </c>
      <c r="I40" s="117">
        <v>1056</v>
      </c>
      <c r="Q40" s="117" t="s">
        <v>247</v>
      </c>
      <c r="R40" s="119">
        <v>18788.410471546431</v>
      </c>
      <c r="S40" s="119">
        <v>16871.376159301049</v>
      </c>
      <c r="T40" s="119">
        <v>43676.147792827134</v>
      </c>
      <c r="U40" s="119">
        <v>9764.2223042855003</v>
      </c>
      <c r="V40" s="119">
        <v>7541.4570274277148</v>
      </c>
      <c r="W40" s="119">
        <v>10367.045939469579</v>
      </c>
      <c r="X40" s="119">
        <v>11592.485934929144</v>
      </c>
      <c r="Y40" s="119">
        <v>15290.837414314925</v>
      </c>
    </row>
    <row r="41" spans="1:25" x14ac:dyDescent="0.2">
      <c r="A41" s="117"/>
      <c r="B41" s="117" t="s">
        <v>301</v>
      </c>
      <c r="C41" s="117">
        <v>306</v>
      </c>
      <c r="D41" s="117">
        <v>294</v>
      </c>
      <c r="E41" s="117">
        <v>12</v>
      </c>
      <c r="F41" s="117">
        <v>6505</v>
      </c>
      <c r="G41" s="117">
        <v>745</v>
      </c>
      <c r="H41" s="117">
        <v>5364</v>
      </c>
      <c r="I41" s="117">
        <v>397</v>
      </c>
      <c r="Q41" s="117" t="s">
        <v>248</v>
      </c>
      <c r="R41" s="119">
        <v>19771.215014262758</v>
      </c>
      <c r="S41" s="119">
        <v>18292.283280567677</v>
      </c>
      <c r="T41" s="119">
        <v>45087.06847880171</v>
      </c>
      <c r="U41" s="119">
        <v>10631.269679606195</v>
      </c>
      <c r="V41" s="119">
        <v>8229.0590054828008</v>
      </c>
      <c r="W41" s="119">
        <v>11408.433741659597</v>
      </c>
      <c r="X41" s="119">
        <v>11061.087531804258</v>
      </c>
      <c r="Y41" s="119">
        <v>15647.468948266995</v>
      </c>
    </row>
    <row r="42" spans="1:25" x14ac:dyDescent="0.2">
      <c r="A42" s="117"/>
      <c r="B42" s="117" t="s">
        <v>302</v>
      </c>
      <c r="C42" s="117">
        <v>86</v>
      </c>
      <c r="D42" s="117">
        <v>85</v>
      </c>
      <c r="E42" s="117">
        <v>0</v>
      </c>
      <c r="F42" s="117">
        <v>4046</v>
      </c>
      <c r="G42" s="117">
        <v>402</v>
      </c>
      <c r="H42" s="117">
        <v>2680</v>
      </c>
      <c r="I42" s="117">
        <v>964</v>
      </c>
      <c r="Q42" s="117" t="s">
        <v>249</v>
      </c>
      <c r="R42" s="119">
        <v>18347.559453766498</v>
      </c>
      <c r="S42" s="119">
        <v>17108.455440365437</v>
      </c>
      <c r="T42" s="119">
        <v>44161.416182363122</v>
      </c>
      <c r="U42" s="119">
        <v>10192.152600097132</v>
      </c>
      <c r="V42" s="119">
        <v>8521.5914166535858</v>
      </c>
      <c r="W42" s="119">
        <v>9863.3983068279613</v>
      </c>
      <c r="X42" s="119">
        <v>11032.863402149946</v>
      </c>
      <c r="Y42" s="119">
        <v>14873.839119887369</v>
      </c>
    </row>
    <row r="43" spans="1:25" x14ac:dyDescent="0.2">
      <c r="A43" s="117"/>
      <c r="B43" s="117" t="s">
        <v>303</v>
      </c>
      <c r="C43" s="117">
        <v>133</v>
      </c>
      <c r="D43" s="117">
        <v>127</v>
      </c>
      <c r="E43" s="117">
        <v>6</v>
      </c>
      <c r="F43" s="117">
        <v>2253</v>
      </c>
      <c r="G43" s="117">
        <v>335</v>
      </c>
      <c r="H43" s="117">
        <v>1378</v>
      </c>
      <c r="I43" s="117">
        <v>540</v>
      </c>
      <c r="Q43" s="117" t="s">
        <v>250</v>
      </c>
      <c r="R43" s="119">
        <v>18273.463285678405</v>
      </c>
      <c r="S43" s="119">
        <v>16473.924431260515</v>
      </c>
      <c r="T43" s="119">
        <v>42435.783750086361</v>
      </c>
      <c r="U43" s="119">
        <v>9743.7207963508663</v>
      </c>
      <c r="V43" s="119">
        <v>8360.5134014012147</v>
      </c>
      <c r="W43" s="119">
        <v>9517.9082567405621</v>
      </c>
      <c r="X43" s="119">
        <v>11163.792394845377</v>
      </c>
      <c r="Y43" s="119">
        <v>14679.115381282008</v>
      </c>
    </row>
    <row r="44" spans="1:25" x14ac:dyDescent="0.2">
      <c r="A44" s="117"/>
      <c r="B44" s="117" t="s">
        <v>304</v>
      </c>
      <c r="C44" s="117">
        <v>223</v>
      </c>
      <c r="D44" s="117">
        <v>202</v>
      </c>
      <c r="E44" s="117">
        <v>21</v>
      </c>
      <c r="F44" s="117">
        <v>2872</v>
      </c>
      <c r="G44" s="117">
        <v>481</v>
      </c>
      <c r="H44" s="117">
        <v>1716</v>
      </c>
      <c r="I44" s="117">
        <v>674</v>
      </c>
      <c r="Q44" s="117" t="s">
        <v>251</v>
      </c>
      <c r="R44" s="119">
        <v>19131.181605377973</v>
      </c>
      <c r="S44" s="119">
        <v>18375.092226307126</v>
      </c>
      <c r="T44" s="119">
        <v>43116.222153816467</v>
      </c>
      <c r="U44" s="119">
        <v>11482.500933979392</v>
      </c>
      <c r="V44" s="119">
        <v>7639.7139848232537</v>
      </c>
      <c r="W44" s="119">
        <v>8892.3824084360222</v>
      </c>
      <c r="X44" s="119">
        <v>10840.741537024853</v>
      </c>
      <c r="Y44" s="119">
        <v>15605.711911064036</v>
      </c>
    </row>
    <row r="45" spans="1:25" x14ac:dyDescent="0.2">
      <c r="A45" s="117"/>
      <c r="B45" s="117" t="s">
        <v>305</v>
      </c>
      <c r="C45" s="117">
        <v>266</v>
      </c>
      <c r="D45" s="117">
        <v>256</v>
      </c>
      <c r="E45" s="117">
        <v>10</v>
      </c>
      <c r="F45" s="117">
        <v>3336</v>
      </c>
      <c r="G45" s="117">
        <v>610</v>
      </c>
      <c r="H45" s="117">
        <v>1946</v>
      </c>
      <c r="I45" s="117">
        <v>780</v>
      </c>
      <c r="Q45" s="117" t="s">
        <v>252</v>
      </c>
      <c r="R45" s="119">
        <v>18067.05800927633</v>
      </c>
      <c r="S45" s="119">
        <v>16605.383111154428</v>
      </c>
      <c r="T45" s="119">
        <v>40030.420265260211</v>
      </c>
      <c r="U45" s="119">
        <v>9968.7692220101217</v>
      </c>
      <c r="V45" s="119">
        <v>7938.8391712928624</v>
      </c>
      <c r="W45" s="119">
        <v>10221.335643441436</v>
      </c>
      <c r="X45" s="119">
        <v>11602.392991166535</v>
      </c>
      <c r="Y45" s="119">
        <v>14232.938003248166</v>
      </c>
    </row>
    <row r="46" spans="1:25" x14ac:dyDescent="0.2">
      <c r="A46" s="117"/>
      <c r="B46" s="117" t="s">
        <v>306</v>
      </c>
      <c r="C46" s="117">
        <v>407</v>
      </c>
      <c r="D46" s="117">
        <v>403</v>
      </c>
      <c r="E46" s="117">
        <v>5</v>
      </c>
      <c r="F46" s="117">
        <v>3999</v>
      </c>
      <c r="G46" s="117">
        <v>817</v>
      </c>
      <c r="H46" s="117">
        <v>2261</v>
      </c>
      <c r="I46" s="117">
        <v>921</v>
      </c>
      <c r="Q46" s="117" t="s">
        <v>253</v>
      </c>
      <c r="R46" s="119">
        <v>19938.611071551404</v>
      </c>
      <c r="S46" s="119">
        <v>18256.688882505347</v>
      </c>
      <c r="T46" s="119">
        <v>40107.113301384597</v>
      </c>
      <c r="U46" s="119">
        <v>10107.424399547959</v>
      </c>
      <c r="V46" s="119">
        <v>7916.92410594384</v>
      </c>
      <c r="W46" s="119">
        <v>10297.150932749935</v>
      </c>
      <c r="X46" s="119">
        <v>11749.851670375589</v>
      </c>
      <c r="Y46" s="119">
        <v>15533.905460839622</v>
      </c>
    </row>
    <row r="47" spans="1:25" x14ac:dyDescent="0.2">
      <c r="A47" s="117"/>
      <c r="B47" s="117" t="s">
        <v>307</v>
      </c>
      <c r="C47" s="117">
        <v>776</v>
      </c>
      <c r="D47" s="117">
        <v>765</v>
      </c>
      <c r="E47" s="117">
        <v>10</v>
      </c>
      <c r="F47" s="117">
        <v>5596</v>
      </c>
      <c r="G47" s="117">
        <v>1251</v>
      </c>
      <c r="H47" s="117">
        <v>3147</v>
      </c>
      <c r="I47" s="117">
        <v>1199</v>
      </c>
      <c r="Q47" s="117" t="s">
        <v>254</v>
      </c>
      <c r="R47" s="119">
        <v>19101.017010461477</v>
      </c>
      <c r="S47" s="119">
        <v>16706.540807233137</v>
      </c>
      <c r="T47" s="119">
        <v>37624.328364130932</v>
      </c>
      <c r="U47" s="119">
        <v>9391.9448918703074</v>
      </c>
      <c r="V47" s="119">
        <v>8242.2045160113848</v>
      </c>
      <c r="W47" s="119">
        <v>9886.1982882042994</v>
      </c>
      <c r="X47" s="119">
        <v>11212.62125824804</v>
      </c>
      <c r="Y47" s="119">
        <v>15088.98126647368</v>
      </c>
    </row>
    <row r="48" spans="1:25" x14ac:dyDescent="0.2">
      <c r="A48" s="117"/>
      <c r="B48" s="117" t="s">
        <v>308</v>
      </c>
      <c r="C48" s="117">
        <v>1385</v>
      </c>
      <c r="D48" s="117">
        <v>1358</v>
      </c>
      <c r="E48" s="117">
        <v>27</v>
      </c>
      <c r="F48" s="117">
        <v>8847</v>
      </c>
      <c r="G48" s="117">
        <v>2049</v>
      </c>
      <c r="H48" s="117">
        <v>5190</v>
      </c>
      <c r="I48" s="117">
        <v>1608</v>
      </c>
      <c r="Q48" s="117" t="s">
        <v>255</v>
      </c>
      <c r="R48" s="119">
        <v>19431.850471360074</v>
      </c>
      <c r="S48" s="119">
        <v>18354.459185813972</v>
      </c>
      <c r="T48" s="119">
        <v>40633.766589278952</v>
      </c>
      <c r="U48" s="119">
        <v>11002.92574097304</v>
      </c>
      <c r="V48" s="119">
        <v>8709.3503761205411</v>
      </c>
      <c r="W48" s="119">
        <v>9162.3374198301353</v>
      </c>
      <c r="X48" s="119">
        <v>11156.046448258508</v>
      </c>
      <c r="Y48" s="119">
        <v>15346.173464224665</v>
      </c>
    </row>
    <row r="49" spans="1:25" x14ac:dyDescent="0.2">
      <c r="A49" s="117"/>
      <c r="B49" s="117" t="s">
        <v>316</v>
      </c>
      <c r="C49" s="117">
        <v>2650</v>
      </c>
      <c r="D49" s="117">
        <v>2580</v>
      </c>
      <c r="E49" s="117">
        <v>70</v>
      </c>
      <c r="F49" s="117">
        <v>11665</v>
      </c>
      <c r="G49" s="117">
        <v>2764</v>
      </c>
      <c r="H49" s="117">
        <v>7141</v>
      </c>
      <c r="I49" s="117">
        <v>1761</v>
      </c>
      <c r="Q49" s="117" t="s">
        <v>256</v>
      </c>
      <c r="R49" s="119">
        <v>18052.71161322455</v>
      </c>
      <c r="S49" s="119">
        <v>16204.580719671849</v>
      </c>
      <c r="T49" s="119">
        <v>37831.302406060429</v>
      </c>
      <c r="U49" s="119">
        <v>9638.1840104781186</v>
      </c>
      <c r="V49" s="119">
        <v>8324.9802996524231</v>
      </c>
      <c r="W49" s="119">
        <v>9470.1417117547771</v>
      </c>
      <c r="X49" s="119">
        <v>11042.19027339551</v>
      </c>
      <c r="Y49" s="119">
        <v>14573.52712148506</v>
      </c>
    </row>
    <row r="50" spans="1:25" x14ac:dyDescent="0.2">
      <c r="A50" s="117"/>
      <c r="B50" s="117" t="s">
        <v>317</v>
      </c>
      <c r="C50" s="117">
        <v>5433</v>
      </c>
      <c r="D50" s="117">
        <v>5235</v>
      </c>
      <c r="E50" s="117">
        <v>198</v>
      </c>
      <c r="F50" s="117">
        <v>10154</v>
      </c>
      <c r="G50" s="117">
        <v>2423</v>
      </c>
      <c r="H50" s="117">
        <v>6495</v>
      </c>
      <c r="I50" s="117">
        <v>1236</v>
      </c>
      <c r="Q50" s="117" t="s">
        <v>257</v>
      </c>
      <c r="R50" s="119">
        <v>17846.427567909144</v>
      </c>
      <c r="S50" s="119">
        <v>15983.787932833653</v>
      </c>
      <c r="T50" s="119">
        <v>32975.885904364703</v>
      </c>
      <c r="U50" s="119">
        <v>9024.223996076229</v>
      </c>
      <c r="V50" s="119">
        <v>7783.7255849054472</v>
      </c>
      <c r="W50" s="119">
        <v>9165.7039144976388</v>
      </c>
      <c r="X50" s="119">
        <v>11852.988432131207</v>
      </c>
      <c r="Y50" s="119">
        <v>14092.81437418918</v>
      </c>
    </row>
    <row r="51" spans="1:25" x14ac:dyDescent="0.2">
      <c r="A51" s="117"/>
      <c r="B51" s="117" t="s">
        <v>309</v>
      </c>
      <c r="C51" s="117">
        <v>2512</v>
      </c>
      <c r="D51" s="117">
        <v>2441</v>
      </c>
      <c r="E51" s="117">
        <v>71</v>
      </c>
      <c r="F51" s="117">
        <v>10045</v>
      </c>
      <c r="G51" s="117">
        <v>2360</v>
      </c>
      <c r="H51" s="117">
        <v>6087</v>
      </c>
      <c r="I51" s="117">
        <v>1598</v>
      </c>
      <c r="Q51" s="117" t="s">
        <v>258</v>
      </c>
      <c r="R51" s="119">
        <v>18553.783713133296</v>
      </c>
      <c r="S51" s="119">
        <v>17380.013097581967</v>
      </c>
      <c r="T51" s="119">
        <v>33886.397150951765</v>
      </c>
      <c r="U51" s="119">
        <v>10417.022882416981</v>
      </c>
      <c r="V51" s="119">
        <v>8098.1485726839173</v>
      </c>
      <c r="W51" s="119">
        <v>10350.304689589355</v>
      </c>
      <c r="X51" s="119">
        <v>11503.517769436907</v>
      </c>
      <c r="Y51" s="119">
        <v>14858.991178203778</v>
      </c>
    </row>
    <row r="52" spans="1:25" x14ac:dyDescent="0.2">
      <c r="A52" s="117"/>
      <c r="B52" s="117" t="s">
        <v>310</v>
      </c>
      <c r="C52" s="117">
        <v>2899</v>
      </c>
      <c r="D52" s="117">
        <v>2814</v>
      </c>
      <c r="E52" s="117">
        <v>85</v>
      </c>
      <c r="F52" s="117">
        <v>10665</v>
      </c>
      <c r="G52" s="117">
        <v>2526</v>
      </c>
      <c r="H52" s="117">
        <v>6516</v>
      </c>
      <c r="I52" s="117">
        <v>1624</v>
      </c>
      <c r="Q52" s="117" t="s">
        <v>259</v>
      </c>
      <c r="R52" s="119">
        <v>18101.352309234277</v>
      </c>
      <c r="S52" s="119">
        <v>16152.157323834661</v>
      </c>
      <c r="T52" s="119">
        <v>36826.984834402261</v>
      </c>
      <c r="U52" s="119">
        <v>9754.2081485756062</v>
      </c>
      <c r="V52" s="119">
        <v>8422.2289051475709</v>
      </c>
      <c r="W52" s="119">
        <v>10313.348933201833</v>
      </c>
      <c r="X52" s="119">
        <v>11688.495452890649</v>
      </c>
      <c r="Y52" s="119">
        <v>14736.109250460009</v>
      </c>
    </row>
    <row r="53" spans="1:25" s="18" customFormat="1" x14ac:dyDescent="0.2">
      <c r="A53" s="118"/>
      <c r="B53" s="118" t="s">
        <v>318</v>
      </c>
      <c r="C53" s="118">
        <v>3568</v>
      </c>
      <c r="D53" s="118">
        <v>3456</v>
      </c>
      <c r="E53" s="118">
        <v>112</v>
      </c>
      <c r="F53" s="118">
        <v>11167</v>
      </c>
      <c r="G53" s="118">
        <v>2652</v>
      </c>
      <c r="H53" s="118">
        <v>6928</v>
      </c>
      <c r="I53" s="118">
        <v>1588</v>
      </c>
      <c r="Q53" s="117" t="s">
        <v>260</v>
      </c>
      <c r="R53" s="119">
        <v>18228.748273110581</v>
      </c>
      <c r="S53" s="119">
        <v>16801.491279184513</v>
      </c>
      <c r="T53" s="119">
        <v>36866.026661510077</v>
      </c>
      <c r="U53" s="119">
        <v>10028.834542983908</v>
      </c>
      <c r="V53" s="119">
        <v>7432.2704788024148</v>
      </c>
      <c r="W53" s="119">
        <v>10413.693038264335</v>
      </c>
      <c r="X53" s="119">
        <v>11442.666077931141</v>
      </c>
      <c r="Y53" s="119">
        <v>14667.796988184995</v>
      </c>
    </row>
    <row r="54" spans="1:25" x14ac:dyDescent="0.2">
      <c r="A54" s="117" t="s">
        <v>30</v>
      </c>
      <c r="B54" s="117" t="s">
        <v>7</v>
      </c>
      <c r="C54" s="117">
        <v>910</v>
      </c>
      <c r="D54" s="117">
        <v>893</v>
      </c>
      <c r="E54" s="117">
        <v>17</v>
      </c>
      <c r="F54" s="117">
        <v>4971</v>
      </c>
      <c r="G54" s="117">
        <v>1129</v>
      </c>
      <c r="H54" s="117">
        <v>2942</v>
      </c>
      <c r="I54" s="117">
        <v>900</v>
      </c>
      <c r="Q54" s="117" t="s">
        <v>261</v>
      </c>
      <c r="R54" s="119">
        <v>20396.610743329675</v>
      </c>
      <c r="S54" s="119">
        <v>18551.524262251074</v>
      </c>
      <c r="T54" s="119">
        <v>33478.594469045536</v>
      </c>
      <c r="U54" s="119">
        <v>10092.080781905317</v>
      </c>
      <c r="V54" s="119">
        <v>7942.807693861495</v>
      </c>
      <c r="W54" s="119">
        <v>11763.488922370736</v>
      </c>
      <c r="X54" s="119">
        <v>11539.989708352883</v>
      </c>
      <c r="Y54" s="119">
        <v>16093.359913517261</v>
      </c>
    </row>
    <row r="55" spans="1:25" x14ac:dyDescent="0.2">
      <c r="A55" s="117"/>
      <c r="B55" s="117" t="s">
        <v>301</v>
      </c>
      <c r="C55" s="127">
        <v>338</v>
      </c>
      <c r="D55" s="127">
        <v>321</v>
      </c>
      <c r="E55" s="127">
        <v>16</v>
      </c>
      <c r="F55" s="127">
        <v>6699</v>
      </c>
      <c r="G55" s="127">
        <v>810</v>
      </c>
      <c r="H55" s="127">
        <v>5517</v>
      </c>
      <c r="I55" s="127">
        <v>372</v>
      </c>
      <c r="Q55" s="117" t="s">
        <v>262</v>
      </c>
      <c r="R55" s="119">
        <v>18084.249716082522</v>
      </c>
      <c r="S55" s="119">
        <v>16797.212592236767</v>
      </c>
      <c r="T55" s="119">
        <v>36908.585173054213</v>
      </c>
      <c r="U55" s="119">
        <v>9317.8104158050937</v>
      </c>
      <c r="V55" s="119">
        <v>7698.860534295407</v>
      </c>
      <c r="W55" s="119">
        <v>8757.6994163906547</v>
      </c>
      <c r="X55" s="119">
        <v>11907.352531341594</v>
      </c>
      <c r="Y55" s="119">
        <v>14125.300490633863</v>
      </c>
    </row>
    <row r="56" spans="1:25" x14ac:dyDescent="0.2">
      <c r="A56" s="117"/>
      <c r="B56" s="117" t="s">
        <v>302</v>
      </c>
      <c r="C56" s="127">
        <v>92</v>
      </c>
      <c r="D56" s="127">
        <v>92</v>
      </c>
      <c r="E56" s="127">
        <v>0</v>
      </c>
      <c r="F56" s="127">
        <v>4166</v>
      </c>
      <c r="G56" s="127">
        <v>455</v>
      </c>
      <c r="H56" s="127">
        <v>2800</v>
      </c>
      <c r="I56" s="127">
        <v>912</v>
      </c>
      <c r="Q56" s="117" t="s">
        <v>263</v>
      </c>
      <c r="R56" s="119">
        <v>16972.902508217361</v>
      </c>
      <c r="S56" s="119">
        <v>15364.689334078623</v>
      </c>
      <c r="T56" s="119">
        <v>32626.239303679358</v>
      </c>
      <c r="U56" s="119">
        <v>8694.5983738900268</v>
      </c>
      <c r="V56" s="119">
        <v>7298.7832141729641</v>
      </c>
      <c r="W56" s="119">
        <v>8107.4403417979993</v>
      </c>
      <c r="X56" s="119">
        <v>11132.973053594511</v>
      </c>
      <c r="Y56" s="119">
        <v>13307.920217489336</v>
      </c>
    </row>
    <row r="57" spans="1:25" x14ac:dyDescent="0.2">
      <c r="A57" s="117"/>
      <c r="B57" s="117" t="s">
        <v>303</v>
      </c>
      <c r="C57" s="127">
        <v>125</v>
      </c>
      <c r="D57" s="127">
        <v>123</v>
      </c>
      <c r="E57" s="127">
        <v>2</v>
      </c>
      <c r="F57" s="127">
        <v>1882</v>
      </c>
      <c r="G57" s="127">
        <v>300</v>
      </c>
      <c r="H57" s="127">
        <v>1173</v>
      </c>
      <c r="I57" s="127">
        <v>409</v>
      </c>
      <c r="Q57" s="117" t="s">
        <v>264</v>
      </c>
      <c r="R57" s="119">
        <v>17920.409019424111</v>
      </c>
      <c r="S57" s="119">
        <v>16000.938133301326</v>
      </c>
      <c r="T57" s="119">
        <v>32334.651625674858</v>
      </c>
      <c r="U57" s="119">
        <v>8886.9793422500916</v>
      </c>
      <c r="V57" s="119">
        <v>7964.6783069187968</v>
      </c>
      <c r="W57" s="119">
        <v>9563.4579528480517</v>
      </c>
      <c r="X57" s="119">
        <v>11373.92488510908</v>
      </c>
      <c r="Y57" s="119">
        <v>14094.954412208548</v>
      </c>
    </row>
    <row r="58" spans="1:25" x14ac:dyDescent="0.2">
      <c r="A58" s="117"/>
      <c r="B58" s="117" t="s">
        <v>304</v>
      </c>
      <c r="C58" s="127">
        <v>154</v>
      </c>
      <c r="D58" s="127">
        <v>152</v>
      </c>
      <c r="E58" s="127">
        <v>2</v>
      </c>
      <c r="F58" s="127">
        <v>2011</v>
      </c>
      <c r="G58" s="127">
        <v>321</v>
      </c>
      <c r="H58" s="127">
        <v>1156</v>
      </c>
      <c r="I58" s="127">
        <v>534</v>
      </c>
      <c r="Q58" s="117" t="s">
        <v>265</v>
      </c>
      <c r="R58" s="119">
        <v>18187.224554387667</v>
      </c>
      <c r="S58" s="119">
        <v>16846.759078774438</v>
      </c>
      <c r="T58" s="119">
        <v>33084.744747698845</v>
      </c>
      <c r="U58" s="119">
        <v>9755.8072778292662</v>
      </c>
      <c r="V58" s="119">
        <v>7671.7274420535077</v>
      </c>
      <c r="W58" s="119">
        <v>9161.049031355753</v>
      </c>
      <c r="X58" s="119">
        <v>11475.268357459423</v>
      </c>
      <c r="Y58" s="119">
        <v>14335.276961666697</v>
      </c>
    </row>
    <row r="59" spans="1:25" x14ac:dyDescent="0.2">
      <c r="A59" s="117"/>
      <c r="B59" s="117" t="s">
        <v>305</v>
      </c>
      <c r="C59" s="127">
        <v>248</v>
      </c>
      <c r="D59" s="127">
        <v>245</v>
      </c>
      <c r="E59" s="127">
        <v>3</v>
      </c>
      <c r="F59" s="127">
        <v>2544</v>
      </c>
      <c r="G59" s="127">
        <v>464</v>
      </c>
      <c r="H59" s="127">
        <v>1449</v>
      </c>
      <c r="I59" s="127">
        <v>631</v>
      </c>
      <c r="Q59" s="117" t="s">
        <v>266</v>
      </c>
      <c r="R59" s="119">
        <v>19355.794183095106</v>
      </c>
      <c r="S59" s="119">
        <v>17460.160382962844</v>
      </c>
      <c r="T59" s="119">
        <v>34757.647620156742</v>
      </c>
      <c r="U59" s="119">
        <v>9967.7202567485747</v>
      </c>
      <c r="V59" s="119">
        <v>7776.4663605423129</v>
      </c>
      <c r="W59" s="119">
        <v>9966.0872927436376</v>
      </c>
      <c r="X59" s="119">
        <v>11834.647710559262</v>
      </c>
      <c r="Y59" s="119">
        <v>15306.037733731102</v>
      </c>
    </row>
    <row r="60" spans="1:25" x14ac:dyDescent="0.2">
      <c r="A60" s="117"/>
      <c r="B60" s="117" t="s">
        <v>306</v>
      </c>
      <c r="C60" s="127">
        <v>464</v>
      </c>
      <c r="D60" s="127">
        <v>457</v>
      </c>
      <c r="E60" s="127">
        <v>7</v>
      </c>
      <c r="F60" s="127">
        <v>3315</v>
      </c>
      <c r="G60" s="127">
        <v>727</v>
      </c>
      <c r="H60" s="127">
        <v>1856</v>
      </c>
      <c r="I60" s="127">
        <v>733</v>
      </c>
      <c r="Q60" s="117" t="s">
        <v>267</v>
      </c>
      <c r="R60" s="119">
        <v>17569.074901025237</v>
      </c>
      <c r="S60" s="119">
        <v>15699.839157716922</v>
      </c>
      <c r="T60" s="119">
        <v>31999.394160579868</v>
      </c>
      <c r="U60" s="119">
        <v>9489.3109603032317</v>
      </c>
      <c r="V60" s="119">
        <v>7757.2119272021237</v>
      </c>
      <c r="W60" s="119">
        <v>8951.0993442181607</v>
      </c>
      <c r="X60" s="119">
        <v>11533.297979105862</v>
      </c>
      <c r="Y60" s="119">
        <v>14376.463513554601</v>
      </c>
    </row>
    <row r="61" spans="1:25" x14ac:dyDescent="0.2">
      <c r="A61" s="117"/>
      <c r="B61" s="117" t="s">
        <v>307</v>
      </c>
      <c r="C61" s="127">
        <v>915</v>
      </c>
      <c r="D61" s="127">
        <v>906</v>
      </c>
      <c r="E61" s="127">
        <v>9</v>
      </c>
      <c r="F61" s="127">
        <v>4917</v>
      </c>
      <c r="G61" s="127">
        <v>1259</v>
      </c>
      <c r="H61" s="127">
        <v>2708</v>
      </c>
      <c r="I61" s="127">
        <v>950</v>
      </c>
      <c r="Q61" s="117" t="s">
        <v>268</v>
      </c>
      <c r="R61" s="119">
        <v>18311.543731598602</v>
      </c>
      <c r="S61" s="119">
        <v>17079.355556261093</v>
      </c>
      <c r="T61" s="119">
        <v>32500.261351514899</v>
      </c>
      <c r="U61" s="119">
        <v>9739.4041551781884</v>
      </c>
      <c r="V61" s="119">
        <v>7098.9275007836568</v>
      </c>
      <c r="W61" s="119">
        <v>8876.8319282660359</v>
      </c>
      <c r="X61" s="119">
        <v>11688.410496988376</v>
      </c>
      <c r="Y61" s="119">
        <v>14343.595114669313</v>
      </c>
    </row>
    <row r="62" spans="1:25" x14ac:dyDescent="0.2">
      <c r="A62" s="117"/>
      <c r="B62" s="117" t="s">
        <v>308</v>
      </c>
      <c r="C62" s="127">
        <v>1628</v>
      </c>
      <c r="D62" s="127">
        <v>1601</v>
      </c>
      <c r="E62" s="127">
        <v>26</v>
      </c>
      <c r="F62" s="127">
        <v>8303</v>
      </c>
      <c r="G62" s="127">
        <v>2201</v>
      </c>
      <c r="H62" s="127">
        <v>4637</v>
      </c>
      <c r="I62" s="127">
        <v>1465</v>
      </c>
      <c r="Q62" s="117" t="s">
        <v>269</v>
      </c>
      <c r="R62" s="119">
        <v>20652.68293527779</v>
      </c>
      <c r="S62" s="119">
        <v>19299.926078081295</v>
      </c>
      <c r="T62" s="119">
        <v>40121.442583338809</v>
      </c>
      <c r="U62" s="119">
        <v>10911.606117854941</v>
      </c>
      <c r="V62" s="119">
        <v>7836.8586273554702</v>
      </c>
      <c r="W62" s="119">
        <v>10112.333120082634</v>
      </c>
      <c r="X62" s="119">
        <v>12200.464807869994</v>
      </c>
      <c r="Y62" s="119">
        <v>16378.282647638705</v>
      </c>
    </row>
    <row r="63" spans="1:25" x14ac:dyDescent="0.2">
      <c r="A63" s="117"/>
      <c r="B63" s="117" t="s">
        <v>316</v>
      </c>
      <c r="C63" s="117">
        <v>2867</v>
      </c>
      <c r="D63" s="117">
        <v>2803</v>
      </c>
      <c r="E63" s="117">
        <v>64</v>
      </c>
      <c r="F63" s="117">
        <v>11525</v>
      </c>
      <c r="G63" s="117">
        <v>3107</v>
      </c>
      <c r="H63" s="117">
        <v>6731</v>
      </c>
      <c r="I63" s="117">
        <v>1686</v>
      </c>
    </row>
    <row r="64" spans="1:25" x14ac:dyDescent="0.2">
      <c r="A64" s="117"/>
      <c r="B64" s="117" t="s">
        <v>317</v>
      </c>
      <c r="C64" s="117">
        <v>5393</v>
      </c>
      <c r="D64" s="117">
        <v>5258</v>
      </c>
      <c r="E64" s="117">
        <v>135</v>
      </c>
      <c r="F64" s="117">
        <v>10795</v>
      </c>
      <c r="G64" s="117">
        <v>2921</v>
      </c>
      <c r="H64" s="117">
        <v>6504</v>
      </c>
      <c r="I64" s="117">
        <v>1370</v>
      </c>
    </row>
    <row r="65" spans="1:9" x14ac:dyDescent="0.2">
      <c r="A65" s="117"/>
      <c r="B65" s="117" t="s">
        <v>309</v>
      </c>
      <c r="C65" s="117">
        <v>2518</v>
      </c>
      <c r="D65" s="117">
        <v>2465</v>
      </c>
      <c r="E65" s="117">
        <v>53</v>
      </c>
      <c r="F65" s="117">
        <v>9718</v>
      </c>
      <c r="G65" s="117">
        <v>2601</v>
      </c>
      <c r="H65" s="117">
        <v>5587</v>
      </c>
      <c r="I65" s="117">
        <v>1529</v>
      </c>
    </row>
    <row r="66" spans="1:9" x14ac:dyDescent="0.2">
      <c r="A66" s="117"/>
      <c r="B66" s="117" t="s">
        <v>310</v>
      </c>
      <c r="C66" s="117">
        <v>2887</v>
      </c>
      <c r="D66" s="117">
        <v>2824</v>
      </c>
      <c r="E66" s="117">
        <v>63</v>
      </c>
      <c r="F66" s="117">
        <v>10525</v>
      </c>
      <c r="G66" s="117">
        <v>2844</v>
      </c>
      <c r="H66" s="117">
        <v>6079</v>
      </c>
      <c r="I66" s="117">
        <v>1602</v>
      </c>
    </row>
    <row r="67" spans="1:9" x14ac:dyDescent="0.2">
      <c r="A67" s="117"/>
      <c r="B67" s="117" t="s">
        <v>318</v>
      </c>
      <c r="C67" s="127">
        <v>3534</v>
      </c>
      <c r="D67" s="127">
        <v>3450</v>
      </c>
      <c r="E67" s="127">
        <v>83</v>
      </c>
      <c r="F67" s="127">
        <v>11332</v>
      </c>
      <c r="G67" s="127">
        <v>3058</v>
      </c>
      <c r="H67" s="127">
        <v>6671</v>
      </c>
      <c r="I67" s="127">
        <v>1603</v>
      </c>
    </row>
    <row r="68" spans="1:9" x14ac:dyDescent="0.2">
      <c r="A68" s="117" t="s">
        <v>31</v>
      </c>
      <c r="B68" s="117" t="s">
        <v>7</v>
      </c>
      <c r="C68" s="117">
        <v>1007</v>
      </c>
      <c r="D68" s="117">
        <v>972</v>
      </c>
      <c r="E68" s="117">
        <v>36</v>
      </c>
      <c r="F68" s="117">
        <v>6308</v>
      </c>
      <c r="G68" s="117">
        <v>1203</v>
      </c>
      <c r="H68" s="117">
        <v>3901</v>
      </c>
      <c r="I68" s="117">
        <v>1204</v>
      </c>
    </row>
    <row r="69" spans="1:9" x14ac:dyDescent="0.2">
      <c r="A69" s="117"/>
      <c r="B69" s="117" t="s">
        <v>301</v>
      </c>
      <c r="C69" s="127">
        <v>273</v>
      </c>
      <c r="D69" s="127">
        <v>264</v>
      </c>
      <c r="E69" s="127">
        <v>8</v>
      </c>
      <c r="F69" s="127">
        <v>6302</v>
      </c>
      <c r="G69" s="127">
        <v>677</v>
      </c>
      <c r="H69" s="127">
        <v>5203</v>
      </c>
      <c r="I69" s="127">
        <v>423</v>
      </c>
    </row>
    <row r="70" spans="1:9" x14ac:dyDescent="0.2">
      <c r="A70" s="117"/>
      <c r="B70" s="117" t="s">
        <v>302</v>
      </c>
      <c r="C70" s="127">
        <v>78</v>
      </c>
      <c r="D70" s="127">
        <v>77</v>
      </c>
      <c r="E70" s="127">
        <v>1</v>
      </c>
      <c r="F70" s="127">
        <v>3919</v>
      </c>
      <c r="G70" s="127">
        <v>346</v>
      </c>
      <c r="H70" s="127">
        <v>2555</v>
      </c>
      <c r="I70" s="127">
        <v>1018</v>
      </c>
    </row>
    <row r="71" spans="1:9" x14ac:dyDescent="0.2">
      <c r="A71" s="117"/>
      <c r="B71" s="117" t="s">
        <v>303</v>
      </c>
      <c r="C71" s="127">
        <v>141</v>
      </c>
      <c r="D71" s="127">
        <v>132</v>
      </c>
      <c r="E71" s="127">
        <v>9</v>
      </c>
      <c r="F71" s="127">
        <v>2642</v>
      </c>
      <c r="G71" s="127">
        <v>373</v>
      </c>
      <c r="H71" s="127">
        <v>1593</v>
      </c>
      <c r="I71" s="127">
        <v>677</v>
      </c>
    </row>
    <row r="72" spans="1:9" x14ac:dyDescent="0.2">
      <c r="A72" s="117"/>
      <c r="B72" s="117" t="s">
        <v>304</v>
      </c>
      <c r="C72" s="127">
        <v>296</v>
      </c>
      <c r="D72" s="127">
        <v>255</v>
      </c>
      <c r="E72" s="127">
        <v>40</v>
      </c>
      <c r="F72" s="127">
        <v>3776</v>
      </c>
      <c r="G72" s="127">
        <v>650</v>
      </c>
      <c r="H72" s="127">
        <v>2304</v>
      </c>
      <c r="I72" s="127">
        <v>821</v>
      </c>
    </row>
    <row r="73" spans="1:9" x14ac:dyDescent="0.2">
      <c r="A73" s="117"/>
      <c r="B73" s="117" t="s">
        <v>305</v>
      </c>
      <c r="C73" s="127">
        <v>283</v>
      </c>
      <c r="D73" s="127">
        <v>267</v>
      </c>
      <c r="E73" s="127">
        <v>17</v>
      </c>
      <c r="F73" s="127">
        <v>4152</v>
      </c>
      <c r="G73" s="127">
        <v>761</v>
      </c>
      <c r="H73" s="127">
        <v>2458</v>
      </c>
      <c r="I73" s="127">
        <v>932</v>
      </c>
    </row>
    <row r="74" spans="1:9" x14ac:dyDescent="0.2">
      <c r="A74" s="117"/>
      <c r="B74" s="117" t="s">
        <v>306</v>
      </c>
      <c r="C74" s="127">
        <v>350</v>
      </c>
      <c r="D74" s="127">
        <v>347</v>
      </c>
      <c r="E74" s="127">
        <v>3</v>
      </c>
      <c r="F74" s="127">
        <v>4695</v>
      </c>
      <c r="G74" s="127">
        <v>908</v>
      </c>
      <c r="H74" s="127">
        <v>2674</v>
      </c>
      <c r="I74" s="127">
        <v>1113</v>
      </c>
    </row>
    <row r="75" spans="1:9" x14ac:dyDescent="0.2">
      <c r="A75" s="117"/>
      <c r="B75" s="117" t="s">
        <v>307</v>
      </c>
      <c r="C75" s="127">
        <v>638</v>
      </c>
      <c r="D75" s="127">
        <v>626</v>
      </c>
      <c r="E75" s="127">
        <v>12</v>
      </c>
      <c r="F75" s="127">
        <v>6268</v>
      </c>
      <c r="G75" s="127">
        <v>1242</v>
      </c>
      <c r="H75" s="127">
        <v>3581</v>
      </c>
      <c r="I75" s="127">
        <v>1445</v>
      </c>
    </row>
    <row r="76" spans="1:9" x14ac:dyDescent="0.2">
      <c r="A76" s="117"/>
      <c r="B76" s="117" t="s">
        <v>308</v>
      </c>
      <c r="C76" s="127">
        <v>1162</v>
      </c>
      <c r="D76" s="127">
        <v>1134</v>
      </c>
      <c r="E76" s="127">
        <v>28</v>
      </c>
      <c r="F76" s="127">
        <v>9345</v>
      </c>
      <c r="G76" s="127">
        <v>1909</v>
      </c>
      <c r="H76" s="127">
        <v>5697</v>
      </c>
      <c r="I76" s="127">
        <v>1739</v>
      </c>
    </row>
    <row r="77" spans="1:9" x14ac:dyDescent="0.2">
      <c r="A77" s="117"/>
      <c r="B77" s="117" t="s">
        <v>316</v>
      </c>
      <c r="C77" s="117">
        <v>2485</v>
      </c>
      <c r="D77" s="117">
        <v>2411</v>
      </c>
      <c r="E77" s="117">
        <v>74</v>
      </c>
      <c r="F77" s="117">
        <v>11772</v>
      </c>
      <c r="G77" s="117">
        <v>2504</v>
      </c>
      <c r="H77" s="117">
        <v>7451</v>
      </c>
      <c r="I77" s="117">
        <v>1817</v>
      </c>
    </row>
    <row r="78" spans="1:9" x14ac:dyDescent="0.2">
      <c r="A78" s="117"/>
      <c r="B78" s="117" t="s">
        <v>317</v>
      </c>
      <c r="C78" s="117">
        <v>5451</v>
      </c>
      <c r="D78" s="117">
        <v>5224</v>
      </c>
      <c r="E78" s="117">
        <v>226</v>
      </c>
      <c r="F78" s="117">
        <v>9860</v>
      </c>
      <c r="G78" s="117">
        <v>2195</v>
      </c>
      <c r="H78" s="117">
        <v>6491</v>
      </c>
      <c r="I78" s="117">
        <v>1174</v>
      </c>
    </row>
    <row r="79" spans="1:9" x14ac:dyDescent="0.2">
      <c r="A79" s="117"/>
      <c r="B79" s="117" t="s">
        <v>309</v>
      </c>
      <c r="C79" s="117">
        <v>2507</v>
      </c>
      <c r="D79" s="117">
        <v>2422</v>
      </c>
      <c r="E79" s="117">
        <v>85</v>
      </c>
      <c r="F79" s="117">
        <v>10296</v>
      </c>
      <c r="G79" s="117">
        <v>2175</v>
      </c>
      <c r="H79" s="117">
        <v>6471</v>
      </c>
      <c r="I79" s="117">
        <v>1650</v>
      </c>
    </row>
    <row r="80" spans="1:9" x14ac:dyDescent="0.2">
      <c r="A80" s="117"/>
      <c r="B80" s="117" t="s">
        <v>310</v>
      </c>
      <c r="C80" s="117">
        <v>2907</v>
      </c>
      <c r="D80" s="117">
        <v>2807</v>
      </c>
      <c r="E80" s="117">
        <v>100</v>
      </c>
      <c r="F80" s="117">
        <v>10767</v>
      </c>
      <c r="G80" s="117">
        <v>2297</v>
      </c>
      <c r="H80" s="117">
        <v>6831</v>
      </c>
      <c r="I80" s="117">
        <v>1639</v>
      </c>
    </row>
    <row r="81" spans="1:9" x14ac:dyDescent="0.2">
      <c r="A81" s="117"/>
      <c r="B81" s="117" t="s">
        <v>318</v>
      </c>
      <c r="C81" s="127">
        <v>3590</v>
      </c>
      <c r="D81" s="127">
        <v>3459</v>
      </c>
      <c r="E81" s="127">
        <v>131</v>
      </c>
      <c r="F81" s="127">
        <v>11060</v>
      </c>
      <c r="G81" s="127">
        <v>2389</v>
      </c>
      <c r="H81" s="127">
        <v>7094</v>
      </c>
      <c r="I81" s="127">
        <v>1578</v>
      </c>
    </row>
    <row r="82" spans="1:9" x14ac:dyDescent="0.2">
      <c r="A82" s="117" t="s">
        <v>224</v>
      </c>
      <c r="B82" s="117"/>
      <c r="C82" s="117"/>
      <c r="D82" s="117"/>
      <c r="E82" s="117"/>
      <c r="F82" s="117"/>
      <c r="G82" s="117"/>
      <c r="H82" s="117"/>
      <c r="I82" s="117"/>
    </row>
    <row r="83" spans="1:9" x14ac:dyDescent="0.2">
      <c r="A83" s="117" t="s">
        <v>7</v>
      </c>
      <c r="B83" s="117" t="s">
        <v>7</v>
      </c>
      <c r="C83" s="117">
        <v>1384</v>
      </c>
      <c r="D83" s="117">
        <v>1349</v>
      </c>
      <c r="E83" s="117">
        <v>34</v>
      </c>
      <c r="F83" s="117">
        <v>5287</v>
      </c>
      <c r="G83" s="117">
        <v>1609</v>
      </c>
      <c r="H83" s="117">
        <v>2705</v>
      </c>
      <c r="I83" s="117">
        <v>973</v>
      </c>
    </row>
    <row r="84" spans="1:9" x14ac:dyDescent="0.2">
      <c r="A84" s="117"/>
      <c r="B84" s="117" t="s">
        <v>301</v>
      </c>
      <c r="C84" s="117">
        <v>468</v>
      </c>
      <c r="D84" s="117">
        <v>450</v>
      </c>
      <c r="E84" s="117">
        <v>17</v>
      </c>
      <c r="F84" s="117">
        <v>5096</v>
      </c>
      <c r="G84" s="117">
        <v>995</v>
      </c>
      <c r="H84" s="117">
        <v>3970</v>
      </c>
      <c r="I84" s="117">
        <v>131</v>
      </c>
    </row>
    <row r="85" spans="1:9" x14ac:dyDescent="0.2">
      <c r="A85" s="117"/>
      <c r="B85" s="117" t="s">
        <v>302</v>
      </c>
      <c r="C85" s="117">
        <v>102</v>
      </c>
      <c r="D85" s="117">
        <v>98</v>
      </c>
      <c r="E85" s="117">
        <v>4</v>
      </c>
      <c r="F85" s="117">
        <v>3303</v>
      </c>
      <c r="G85" s="117">
        <v>494</v>
      </c>
      <c r="H85" s="117">
        <v>2376</v>
      </c>
      <c r="I85" s="117">
        <v>433</v>
      </c>
    </row>
    <row r="86" spans="1:9" x14ac:dyDescent="0.2">
      <c r="A86" s="117"/>
      <c r="B86" s="117" t="s">
        <v>303</v>
      </c>
      <c r="C86" s="117">
        <v>160</v>
      </c>
      <c r="D86" s="117">
        <v>151</v>
      </c>
      <c r="E86" s="117">
        <v>9</v>
      </c>
      <c r="F86" s="117">
        <v>2169</v>
      </c>
      <c r="G86" s="117">
        <v>490</v>
      </c>
      <c r="H86" s="117">
        <v>1230</v>
      </c>
      <c r="I86" s="117">
        <v>448</v>
      </c>
    </row>
    <row r="87" spans="1:9" x14ac:dyDescent="0.2">
      <c r="A87" s="117"/>
      <c r="B87" s="117" t="s">
        <v>304</v>
      </c>
      <c r="C87" s="117">
        <v>246</v>
      </c>
      <c r="D87" s="117">
        <v>243</v>
      </c>
      <c r="E87" s="117">
        <v>3</v>
      </c>
      <c r="F87" s="117">
        <v>2989</v>
      </c>
      <c r="G87" s="117">
        <v>715</v>
      </c>
      <c r="H87" s="117">
        <v>1566</v>
      </c>
      <c r="I87" s="117">
        <v>707</v>
      </c>
    </row>
    <row r="88" spans="1:9" x14ac:dyDescent="0.2">
      <c r="A88" s="117"/>
      <c r="B88" s="117" t="s">
        <v>305</v>
      </c>
      <c r="C88" s="117">
        <v>297</v>
      </c>
      <c r="D88" s="117">
        <v>293</v>
      </c>
      <c r="E88" s="117">
        <v>4</v>
      </c>
      <c r="F88" s="117">
        <v>3241</v>
      </c>
      <c r="G88" s="117">
        <v>886</v>
      </c>
      <c r="H88" s="117">
        <v>1611</v>
      </c>
      <c r="I88" s="117">
        <v>743</v>
      </c>
    </row>
    <row r="89" spans="1:9" x14ac:dyDescent="0.2">
      <c r="A89" s="117"/>
      <c r="B89" s="117" t="s">
        <v>306</v>
      </c>
      <c r="C89" s="117">
        <v>506</v>
      </c>
      <c r="D89" s="117">
        <v>494</v>
      </c>
      <c r="E89" s="117">
        <v>11</v>
      </c>
      <c r="F89" s="117">
        <v>3976</v>
      </c>
      <c r="G89" s="117">
        <v>1064</v>
      </c>
      <c r="H89" s="117">
        <v>1993</v>
      </c>
      <c r="I89" s="117">
        <v>919</v>
      </c>
    </row>
    <row r="90" spans="1:9" x14ac:dyDescent="0.2">
      <c r="A90" s="117"/>
      <c r="B90" s="117" t="s">
        <v>307</v>
      </c>
      <c r="C90" s="117">
        <v>992</v>
      </c>
      <c r="D90" s="117">
        <v>961</v>
      </c>
      <c r="E90" s="117">
        <v>31</v>
      </c>
      <c r="F90" s="117">
        <v>5307</v>
      </c>
      <c r="G90" s="117">
        <v>1704</v>
      </c>
      <c r="H90" s="117">
        <v>2619</v>
      </c>
      <c r="I90" s="117">
        <v>984</v>
      </c>
    </row>
    <row r="91" spans="1:9" x14ac:dyDescent="0.2">
      <c r="A91" s="117"/>
      <c r="B91" s="117" t="s">
        <v>308</v>
      </c>
      <c r="C91" s="117">
        <v>1754</v>
      </c>
      <c r="D91" s="117">
        <v>1716</v>
      </c>
      <c r="E91" s="117">
        <v>38</v>
      </c>
      <c r="F91" s="117">
        <v>8074</v>
      </c>
      <c r="G91" s="117">
        <v>2552</v>
      </c>
      <c r="H91" s="117">
        <v>3969</v>
      </c>
      <c r="I91" s="117">
        <v>1552</v>
      </c>
    </row>
    <row r="92" spans="1:9" x14ac:dyDescent="0.2">
      <c r="A92" s="117"/>
      <c r="B92" s="117" t="s">
        <v>316</v>
      </c>
      <c r="C92" s="117">
        <v>3581</v>
      </c>
      <c r="D92" s="117">
        <v>3473</v>
      </c>
      <c r="E92" s="117">
        <v>108</v>
      </c>
      <c r="F92" s="117">
        <v>9571</v>
      </c>
      <c r="G92" s="117">
        <v>3467</v>
      </c>
      <c r="H92" s="117">
        <v>4446</v>
      </c>
      <c r="I92" s="117">
        <v>1658</v>
      </c>
    </row>
    <row r="93" spans="1:9" x14ac:dyDescent="0.2">
      <c r="A93" s="117"/>
      <c r="B93" s="117" t="s">
        <v>317</v>
      </c>
      <c r="C93" s="117">
        <v>7537</v>
      </c>
      <c r="D93" s="117">
        <v>7389</v>
      </c>
      <c r="E93" s="117">
        <v>148</v>
      </c>
      <c r="F93" s="117">
        <v>8138</v>
      </c>
      <c r="G93" s="117">
        <v>3126</v>
      </c>
      <c r="H93" s="117">
        <v>3965</v>
      </c>
      <c r="I93" s="117">
        <v>1047</v>
      </c>
    </row>
    <row r="94" spans="1:9" x14ac:dyDescent="0.2">
      <c r="A94" s="117"/>
      <c r="B94" s="117" t="s">
        <v>309</v>
      </c>
      <c r="C94" s="117">
        <v>3380</v>
      </c>
      <c r="D94" s="117">
        <v>3300</v>
      </c>
      <c r="E94" s="117">
        <v>80</v>
      </c>
      <c r="F94" s="117">
        <v>8584</v>
      </c>
      <c r="G94" s="117">
        <v>2959</v>
      </c>
      <c r="H94" s="117">
        <v>4127</v>
      </c>
      <c r="I94" s="117">
        <v>1498</v>
      </c>
    </row>
    <row r="95" spans="1:9" x14ac:dyDescent="0.2">
      <c r="A95" s="117"/>
      <c r="B95" s="117" t="s">
        <v>310</v>
      </c>
      <c r="C95" s="117">
        <v>3953</v>
      </c>
      <c r="D95" s="117">
        <v>3858</v>
      </c>
      <c r="E95" s="117">
        <v>95</v>
      </c>
      <c r="F95" s="117">
        <v>8890</v>
      </c>
      <c r="G95" s="117">
        <v>3167</v>
      </c>
      <c r="H95" s="117">
        <v>4189</v>
      </c>
      <c r="I95" s="117">
        <v>1534</v>
      </c>
    </row>
    <row r="96" spans="1:9" x14ac:dyDescent="0.2">
      <c r="A96" s="117"/>
      <c r="B96" s="117" t="s">
        <v>318</v>
      </c>
      <c r="C96" s="117">
        <v>4946</v>
      </c>
      <c r="D96" s="117">
        <v>4824</v>
      </c>
      <c r="E96" s="117">
        <v>122</v>
      </c>
      <c r="F96" s="117">
        <v>9076</v>
      </c>
      <c r="G96" s="117">
        <v>3350</v>
      </c>
      <c r="H96" s="117">
        <v>4280</v>
      </c>
      <c r="I96" s="117">
        <v>1447</v>
      </c>
    </row>
    <row r="97" spans="1:9" x14ac:dyDescent="0.2">
      <c r="A97" s="117" t="s">
        <v>30</v>
      </c>
      <c r="B97" s="117" t="s">
        <v>7</v>
      </c>
      <c r="C97" s="117">
        <v>1266</v>
      </c>
      <c r="D97" s="117">
        <v>1242</v>
      </c>
      <c r="E97" s="117">
        <v>24</v>
      </c>
      <c r="F97" s="117">
        <v>4831</v>
      </c>
      <c r="G97" s="117">
        <v>1494</v>
      </c>
      <c r="H97" s="117">
        <v>2485</v>
      </c>
      <c r="I97" s="117">
        <v>852</v>
      </c>
    </row>
    <row r="98" spans="1:9" x14ac:dyDescent="0.2">
      <c r="A98" s="117"/>
      <c r="B98" s="117" t="s">
        <v>301</v>
      </c>
      <c r="C98" s="117">
        <v>456</v>
      </c>
      <c r="D98" s="117">
        <v>456</v>
      </c>
      <c r="E98" s="117" t="s">
        <v>77</v>
      </c>
      <c r="F98" s="117">
        <v>5320</v>
      </c>
      <c r="G98" s="117">
        <v>1072</v>
      </c>
      <c r="H98" s="117">
        <v>4120</v>
      </c>
      <c r="I98" s="117">
        <v>128</v>
      </c>
    </row>
    <row r="99" spans="1:9" x14ac:dyDescent="0.2">
      <c r="A99" s="117"/>
      <c r="B99" s="117" t="s">
        <v>302</v>
      </c>
      <c r="C99" s="117">
        <v>95</v>
      </c>
      <c r="D99" s="117">
        <v>95</v>
      </c>
      <c r="E99" s="117" t="s">
        <v>77</v>
      </c>
      <c r="F99" s="117">
        <v>3368</v>
      </c>
      <c r="G99" s="117">
        <v>571</v>
      </c>
      <c r="H99" s="117">
        <v>2427</v>
      </c>
      <c r="I99" s="117">
        <v>370</v>
      </c>
    </row>
    <row r="100" spans="1:9" x14ac:dyDescent="0.2">
      <c r="A100" s="117"/>
      <c r="B100" s="117" t="s">
        <v>303</v>
      </c>
      <c r="C100" s="117">
        <v>159</v>
      </c>
      <c r="D100" s="117">
        <v>147</v>
      </c>
      <c r="E100" s="117">
        <v>12</v>
      </c>
      <c r="F100" s="117">
        <v>1695</v>
      </c>
      <c r="G100" s="117">
        <v>404</v>
      </c>
      <c r="H100" s="117">
        <v>1062</v>
      </c>
      <c r="I100" s="117">
        <v>230</v>
      </c>
    </row>
    <row r="101" spans="1:9" x14ac:dyDescent="0.2">
      <c r="A101" s="117"/>
      <c r="B101" s="117" t="s">
        <v>304</v>
      </c>
      <c r="C101" s="117">
        <v>196</v>
      </c>
      <c r="D101" s="117">
        <v>196</v>
      </c>
      <c r="E101" s="117" t="s">
        <v>77</v>
      </c>
      <c r="F101" s="117">
        <v>2385</v>
      </c>
      <c r="G101" s="117">
        <v>513</v>
      </c>
      <c r="H101" s="117">
        <v>1301</v>
      </c>
      <c r="I101" s="117">
        <v>570</v>
      </c>
    </row>
    <row r="102" spans="1:9" x14ac:dyDescent="0.2">
      <c r="A102" s="117"/>
      <c r="B102" s="117" t="s">
        <v>305</v>
      </c>
      <c r="C102" s="117">
        <v>268</v>
      </c>
      <c r="D102" s="117">
        <v>259</v>
      </c>
      <c r="E102" s="117">
        <v>9</v>
      </c>
      <c r="F102" s="117">
        <v>2628</v>
      </c>
      <c r="G102" s="117">
        <v>639</v>
      </c>
      <c r="H102" s="117">
        <v>1308</v>
      </c>
      <c r="I102" s="117">
        <v>681</v>
      </c>
    </row>
    <row r="103" spans="1:9" x14ac:dyDescent="0.2">
      <c r="A103" s="117"/>
      <c r="B103" s="117" t="s">
        <v>306</v>
      </c>
      <c r="C103" s="117">
        <v>580</v>
      </c>
      <c r="D103" s="117">
        <v>576</v>
      </c>
      <c r="E103" s="117">
        <v>4</v>
      </c>
      <c r="F103" s="117">
        <v>3364</v>
      </c>
      <c r="G103" s="117">
        <v>967</v>
      </c>
      <c r="H103" s="117">
        <v>1634</v>
      </c>
      <c r="I103" s="117">
        <v>763</v>
      </c>
    </row>
    <row r="104" spans="1:9" x14ac:dyDescent="0.2">
      <c r="A104" s="117"/>
      <c r="B104" s="117" t="s">
        <v>307</v>
      </c>
      <c r="C104" s="117">
        <v>1127</v>
      </c>
      <c r="D104" s="117">
        <v>1106</v>
      </c>
      <c r="E104" s="117">
        <v>22</v>
      </c>
      <c r="F104" s="117">
        <v>5002</v>
      </c>
      <c r="G104" s="117">
        <v>1655</v>
      </c>
      <c r="H104" s="117">
        <v>2630</v>
      </c>
      <c r="I104" s="117">
        <v>717</v>
      </c>
    </row>
    <row r="105" spans="1:9" x14ac:dyDescent="0.2">
      <c r="A105" s="117"/>
      <c r="B105" s="117" t="s">
        <v>308</v>
      </c>
      <c r="C105" s="117">
        <v>1984</v>
      </c>
      <c r="D105" s="117">
        <v>1955</v>
      </c>
      <c r="E105" s="117">
        <v>30</v>
      </c>
      <c r="F105" s="117">
        <v>8297</v>
      </c>
      <c r="G105" s="117">
        <v>2590</v>
      </c>
      <c r="H105" s="117">
        <v>4022</v>
      </c>
      <c r="I105" s="117">
        <v>1685</v>
      </c>
    </row>
    <row r="106" spans="1:9" x14ac:dyDescent="0.2">
      <c r="A106" s="117"/>
      <c r="B106" s="117" t="s">
        <v>316</v>
      </c>
      <c r="C106" s="117">
        <v>3800</v>
      </c>
      <c r="D106" s="117">
        <v>3739</v>
      </c>
      <c r="E106" s="117">
        <v>61</v>
      </c>
      <c r="F106" s="117">
        <v>9635</v>
      </c>
      <c r="G106" s="117">
        <v>3746</v>
      </c>
      <c r="H106" s="117">
        <v>4350</v>
      </c>
      <c r="I106" s="117">
        <v>1539</v>
      </c>
    </row>
    <row r="107" spans="1:9" x14ac:dyDescent="0.2">
      <c r="A107" s="117"/>
      <c r="B107" s="117" t="s">
        <v>317</v>
      </c>
      <c r="C107" s="117">
        <v>7373</v>
      </c>
      <c r="D107" s="117">
        <v>7162</v>
      </c>
      <c r="E107" s="117">
        <v>211</v>
      </c>
      <c r="F107" s="117">
        <v>8117</v>
      </c>
      <c r="G107" s="117">
        <v>3449</v>
      </c>
      <c r="H107" s="117">
        <v>3527</v>
      </c>
      <c r="I107" s="117">
        <v>1141</v>
      </c>
    </row>
    <row r="108" spans="1:9" x14ac:dyDescent="0.2">
      <c r="A108" s="117"/>
      <c r="B108" s="117" t="s">
        <v>309</v>
      </c>
      <c r="C108" s="117">
        <v>3294</v>
      </c>
      <c r="D108" s="117">
        <v>3230</v>
      </c>
      <c r="E108" s="117">
        <v>64</v>
      </c>
      <c r="F108" s="117">
        <v>8711</v>
      </c>
      <c r="G108" s="117">
        <v>3082</v>
      </c>
      <c r="H108" s="117">
        <v>4064</v>
      </c>
      <c r="I108" s="117">
        <v>1565</v>
      </c>
    </row>
    <row r="109" spans="1:9" x14ac:dyDescent="0.2">
      <c r="A109" s="117"/>
      <c r="B109" s="117" t="s">
        <v>310</v>
      </c>
      <c r="C109" s="117">
        <v>3866</v>
      </c>
      <c r="D109" s="117">
        <v>3783</v>
      </c>
      <c r="E109" s="117">
        <v>82</v>
      </c>
      <c r="F109" s="117">
        <v>9156</v>
      </c>
      <c r="G109" s="117">
        <v>3379</v>
      </c>
      <c r="H109" s="117">
        <v>4075</v>
      </c>
      <c r="I109" s="117">
        <v>1701</v>
      </c>
    </row>
    <row r="110" spans="1:9" x14ac:dyDescent="0.2">
      <c r="A110" s="117"/>
      <c r="B110" s="117" t="s">
        <v>318</v>
      </c>
      <c r="C110" s="117">
        <v>4833</v>
      </c>
      <c r="D110" s="117">
        <v>4729</v>
      </c>
      <c r="E110" s="117">
        <v>105</v>
      </c>
      <c r="F110" s="117">
        <v>9196</v>
      </c>
      <c r="G110" s="117">
        <v>3660</v>
      </c>
      <c r="H110" s="117">
        <v>4112</v>
      </c>
      <c r="I110" s="117">
        <v>1424</v>
      </c>
    </row>
    <row r="111" spans="1:9" x14ac:dyDescent="0.2">
      <c r="A111" s="117" t="s">
        <v>31</v>
      </c>
      <c r="B111" s="117" t="s">
        <v>7</v>
      </c>
      <c r="C111" s="117">
        <v>1489</v>
      </c>
      <c r="D111" s="117">
        <v>1445</v>
      </c>
      <c r="E111" s="117">
        <v>44</v>
      </c>
      <c r="F111" s="117">
        <v>5695</v>
      </c>
      <c r="G111" s="117">
        <v>1712</v>
      </c>
      <c r="H111" s="117">
        <v>2902</v>
      </c>
      <c r="I111" s="117">
        <v>1081</v>
      </c>
    </row>
    <row r="112" spans="1:9" x14ac:dyDescent="0.2">
      <c r="A112" s="117"/>
      <c r="B112" s="117" t="s">
        <v>301</v>
      </c>
      <c r="C112" s="117">
        <v>480</v>
      </c>
      <c r="D112" s="117">
        <v>444</v>
      </c>
      <c r="E112" s="117">
        <v>35</v>
      </c>
      <c r="F112" s="117">
        <v>4861</v>
      </c>
      <c r="G112" s="117">
        <v>915</v>
      </c>
      <c r="H112" s="117">
        <v>3812</v>
      </c>
      <c r="I112" s="117">
        <v>134</v>
      </c>
    </row>
    <row r="113" spans="1:9" x14ac:dyDescent="0.2">
      <c r="A113" s="117"/>
      <c r="B113" s="117" t="s">
        <v>302</v>
      </c>
      <c r="C113" s="117">
        <v>109</v>
      </c>
      <c r="D113" s="117">
        <v>101</v>
      </c>
      <c r="E113" s="117">
        <v>7</v>
      </c>
      <c r="F113" s="117">
        <v>3234</v>
      </c>
      <c r="G113" s="117">
        <v>412</v>
      </c>
      <c r="H113" s="117">
        <v>2323</v>
      </c>
      <c r="I113" s="117">
        <v>499</v>
      </c>
    </row>
    <row r="114" spans="1:9" x14ac:dyDescent="0.2">
      <c r="A114" s="117"/>
      <c r="B114" s="117" t="s">
        <v>303</v>
      </c>
      <c r="C114" s="117">
        <v>161</v>
      </c>
      <c r="D114" s="117">
        <v>155</v>
      </c>
      <c r="E114" s="117">
        <v>6</v>
      </c>
      <c r="F114" s="117">
        <v>2667</v>
      </c>
      <c r="G114" s="117">
        <v>582</v>
      </c>
      <c r="H114" s="117">
        <v>1408</v>
      </c>
      <c r="I114" s="117">
        <v>678</v>
      </c>
    </row>
    <row r="115" spans="1:9" x14ac:dyDescent="0.2">
      <c r="A115" s="117"/>
      <c r="B115" s="117" t="s">
        <v>304</v>
      </c>
      <c r="C115" s="117">
        <v>297</v>
      </c>
      <c r="D115" s="117">
        <v>292</v>
      </c>
      <c r="E115" s="117">
        <v>6</v>
      </c>
      <c r="F115" s="117">
        <v>3603</v>
      </c>
      <c r="G115" s="117">
        <v>920</v>
      </c>
      <c r="H115" s="117">
        <v>1835</v>
      </c>
      <c r="I115" s="117">
        <v>847</v>
      </c>
    </row>
    <row r="116" spans="1:9" x14ac:dyDescent="0.2">
      <c r="A116" s="117"/>
      <c r="B116" s="117" t="s">
        <v>305</v>
      </c>
      <c r="C116" s="117">
        <v>326</v>
      </c>
      <c r="D116" s="117">
        <v>326</v>
      </c>
      <c r="E116" s="117" t="s">
        <v>77</v>
      </c>
      <c r="F116" s="117">
        <v>3844</v>
      </c>
      <c r="G116" s="117">
        <v>1130</v>
      </c>
      <c r="H116" s="117">
        <v>1910</v>
      </c>
      <c r="I116" s="117">
        <v>804</v>
      </c>
    </row>
    <row r="117" spans="1:9" x14ac:dyDescent="0.2">
      <c r="A117" s="117"/>
      <c r="B117" s="117" t="s">
        <v>306</v>
      </c>
      <c r="C117" s="117">
        <v>435</v>
      </c>
      <c r="D117" s="117">
        <v>416</v>
      </c>
      <c r="E117" s="117">
        <v>19</v>
      </c>
      <c r="F117" s="117">
        <v>4562</v>
      </c>
      <c r="G117" s="117">
        <v>1158</v>
      </c>
      <c r="H117" s="117">
        <v>2336</v>
      </c>
      <c r="I117" s="117">
        <v>1068</v>
      </c>
    </row>
    <row r="118" spans="1:9" x14ac:dyDescent="0.2">
      <c r="A118" s="117"/>
      <c r="B118" s="117" t="s">
        <v>307</v>
      </c>
      <c r="C118" s="117">
        <v>867</v>
      </c>
      <c r="D118" s="117">
        <v>827</v>
      </c>
      <c r="E118" s="117">
        <v>40</v>
      </c>
      <c r="F118" s="117">
        <v>5588</v>
      </c>
      <c r="G118" s="117">
        <v>1748</v>
      </c>
      <c r="H118" s="117">
        <v>2610</v>
      </c>
      <c r="I118" s="117">
        <v>1230</v>
      </c>
    </row>
    <row r="119" spans="1:9" x14ac:dyDescent="0.2">
      <c r="A119" s="117"/>
      <c r="B119" s="117" t="s">
        <v>308</v>
      </c>
      <c r="C119" s="117">
        <v>1558</v>
      </c>
      <c r="D119" s="117">
        <v>1513</v>
      </c>
      <c r="E119" s="117">
        <v>44</v>
      </c>
      <c r="F119" s="117">
        <v>7882</v>
      </c>
      <c r="G119" s="117">
        <v>2520</v>
      </c>
      <c r="H119" s="117">
        <v>3923</v>
      </c>
      <c r="I119" s="117">
        <v>1439</v>
      </c>
    </row>
    <row r="120" spans="1:9" x14ac:dyDescent="0.2">
      <c r="A120" s="117"/>
      <c r="B120" s="117" t="s">
        <v>316</v>
      </c>
      <c r="C120" s="117">
        <v>3428</v>
      </c>
      <c r="D120" s="117">
        <v>3288</v>
      </c>
      <c r="E120" s="117">
        <v>140</v>
      </c>
      <c r="F120" s="117">
        <v>9526</v>
      </c>
      <c r="G120" s="117">
        <v>3274</v>
      </c>
      <c r="H120" s="117">
        <v>4512</v>
      </c>
      <c r="I120" s="117">
        <v>1740</v>
      </c>
    </row>
    <row r="121" spans="1:9" x14ac:dyDescent="0.2">
      <c r="A121" s="117"/>
      <c r="B121" s="117" t="s">
        <v>317</v>
      </c>
      <c r="C121" s="117">
        <v>7613</v>
      </c>
      <c r="D121" s="117">
        <v>7494</v>
      </c>
      <c r="E121" s="117">
        <v>119</v>
      </c>
      <c r="F121" s="117">
        <v>8147</v>
      </c>
      <c r="G121" s="117">
        <v>2977</v>
      </c>
      <c r="H121" s="117">
        <v>4167</v>
      </c>
      <c r="I121" s="117">
        <v>1003</v>
      </c>
    </row>
    <row r="122" spans="1:9" x14ac:dyDescent="0.2">
      <c r="A122" s="117"/>
      <c r="B122" s="117" t="s">
        <v>309</v>
      </c>
      <c r="C122" s="117">
        <v>3442</v>
      </c>
      <c r="D122" s="117">
        <v>3350</v>
      </c>
      <c r="E122" s="117">
        <v>92</v>
      </c>
      <c r="F122" s="117">
        <v>8494</v>
      </c>
      <c r="G122" s="117">
        <v>2870</v>
      </c>
      <c r="H122" s="117">
        <v>4173</v>
      </c>
      <c r="I122" s="117">
        <v>1451</v>
      </c>
    </row>
    <row r="123" spans="1:9" x14ac:dyDescent="0.2">
      <c r="A123" s="117"/>
      <c r="B123" s="117" t="s">
        <v>310</v>
      </c>
      <c r="C123" s="117">
        <v>4011</v>
      </c>
      <c r="D123" s="117">
        <v>3908</v>
      </c>
      <c r="E123" s="117">
        <v>103</v>
      </c>
      <c r="F123" s="117">
        <v>8711</v>
      </c>
      <c r="G123" s="117">
        <v>3025</v>
      </c>
      <c r="H123" s="117">
        <v>4265</v>
      </c>
      <c r="I123" s="117">
        <v>1421</v>
      </c>
    </row>
    <row r="124" spans="1:9" x14ac:dyDescent="0.2">
      <c r="A124" s="117"/>
      <c r="B124" s="117" t="s">
        <v>318</v>
      </c>
      <c r="C124" s="117">
        <v>5015</v>
      </c>
      <c r="D124" s="117">
        <v>4882</v>
      </c>
      <c r="E124" s="117">
        <v>132</v>
      </c>
      <c r="F124" s="117">
        <v>9004</v>
      </c>
      <c r="G124" s="117">
        <v>3162</v>
      </c>
      <c r="H124" s="117">
        <v>4381</v>
      </c>
      <c r="I124" s="117">
        <v>1461</v>
      </c>
    </row>
    <row r="125" spans="1:9" x14ac:dyDescent="0.2">
      <c r="A125" s="117" t="s">
        <v>225</v>
      </c>
      <c r="B125" s="117"/>
      <c r="C125" s="117"/>
      <c r="D125" s="117"/>
      <c r="E125" s="117"/>
      <c r="F125" s="117"/>
      <c r="G125" s="117"/>
      <c r="H125" s="117"/>
      <c r="I125" s="117"/>
    </row>
    <row r="126" spans="1:9" x14ac:dyDescent="0.2">
      <c r="A126" s="117" t="s">
        <v>7</v>
      </c>
      <c r="B126" s="117" t="s">
        <v>7</v>
      </c>
      <c r="C126" s="117">
        <v>1068</v>
      </c>
      <c r="D126" s="117">
        <v>1017</v>
      </c>
      <c r="E126" s="117">
        <v>50</v>
      </c>
      <c r="F126" s="117">
        <v>5633</v>
      </c>
      <c r="G126" s="117">
        <v>1228</v>
      </c>
      <c r="H126" s="117">
        <v>3562</v>
      </c>
      <c r="I126" s="117">
        <v>843</v>
      </c>
    </row>
    <row r="127" spans="1:9" x14ac:dyDescent="0.2">
      <c r="A127" s="117"/>
      <c r="B127" s="117" t="s">
        <v>301</v>
      </c>
      <c r="C127" s="117">
        <v>280</v>
      </c>
      <c r="D127" s="117">
        <v>280</v>
      </c>
      <c r="E127" s="117" t="s">
        <v>77</v>
      </c>
      <c r="F127" s="117">
        <v>6359</v>
      </c>
      <c r="G127" s="117">
        <v>1051</v>
      </c>
      <c r="H127" s="117">
        <v>4947</v>
      </c>
      <c r="I127" s="117">
        <v>360</v>
      </c>
    </row>
    <row r="128" spans="1:9" x14ac:dyDescent="0.2">
      <c r="A128" s="117"/>
      <c r="B128" s="117" t="s">
        <v>302</v>
      </c>
      <c r="C128" s="117">
        <v>92</v>
      </c>
      <c r="D128" s="117">
        <v>92</v>
      </c>
      <c r="E128" s="117" t="s">
        <v>77</v>
      </c>
      <c r="F128" s="117">
        <v>3404</v>
      </c>
      <c r="G128" s="117">
        <v>363</v>
      </c>
      <c r="H128" s="117">
        <v>2119</v>
      </c>
      <c r="I128" s="117">
        <v>922</v>
      </c>
    </row>
    <row r="129" spans="1:9" x14ac:dyDescent="0.2">
      <c r="A129" s="117"/>
      <c r="B129" s="117" t="s">
        <v>303</v>
      </c>
      <c r="C129" s="117">
        <v>143</v>
      </c>
      <c r="D129" s="117">
        <v>127</v>
      </c>
      <c r="E129" s="117">
        <v>16</v>
      </c>
      <c r="F129" s="117">
        <v>2064</v>
      </c>
      <c r="G129" s="117">
        <v>427</v>
      </c>
      <c r="H129" s="117">
        <v>1148</v>
      </c>
      <c r="I129" s="117">
        <v>489</v>
      </c>
    </row>
    <row r="130" spans="1:9" x14ac:dyDescent="0.2">
      <c r="A130" s="117"/>
      <c r="B130" s="117" t="s">
        <v>304</v>
      </c>
      <c r="C130" s="117">
        <v>311</v>
      </c>
      <c r="D130" s="117">
        <v>288</v>
      </c>
      <c r="E130" s="117">
        <v>23</v>
      </c>
      <c r="F130" s="117">
        <v>2930</v>
      </c>
      <c r="G130" s="117">
        <v>704</v>
      </c>
      <c r="H130" s="117">
        <v>1520</v>
      </c>
      <c r="I130" s="117">
        <v>706</v>
      </c>
    </row>
    <row r="131" spans="1:9" x14ac:dyDescent="0.2">
      <c r="A131" s="117"/>
      <c r="B131" s="117" t="s">
        <v>305</v>
      </c>
      <c r="C131" s="117">
        <v>379</v>
      </c>
      <c r="D131" s="117">
        <v>363</v>
      </c>
      <c r="E131" s="117">
        <v>16</v>
      </c>
      <c r="F131" s="117">
        <v>3240</v>
      </c>
      <c r="G131" s="117">
        <v>690</v>
      </c>
      <c r="H131" s="117">
        <v>1858</v>
      </c>
      <c r="I131" s="117">
        <v>691</v>
      </c>
    </row>
    <row r="132" spans="1:9" x14ac:dyDescent="0.2">
      <c r="A132" s="117"/>
      <c r="B132" s="117" t="s">
        <v>306</v>
      </c>
      <c r="C132" s="117">
        <v>530</v>
      </c>
      <c r="D132" s="117">
        <v>517</v>
      </c>
      <c r="E132" s="117">
        <v>14</v>
      </c>
      <c r="F132" s="117">
        <v>3818</v>
      </c>
      <c r="G132" s="117">
        <v>891</v>
      </c>
      <c r="H132" s="117">
        <v>2220</v>
      </c>
      <c r="I132" s="117">
        <v>708</v>
      </c>
    </row>
    <row r="133" spans="1:9" x14ac:dyDescent="0.2">
      <c r="A133" s="117"/>
      <c r="B133" s="117" t="s">
        <v>307</v>
      </c>
      <c r="C133" s="117">
        <v>798</v>
      </c>
      <c r="D133" s="117">
        <v>789</v>
      </c>
      <c r="E133" s="117">
        <v>9</v>
      </c>
      <c r="F133" s="117">
        <v>5710</v>
      </c>
      <c r="G133" s="117">
        <v>1285</v>
      </c>
      <c r="H133" s="117">
        <v>3423</v>
      </c>
      <c r="I133" s="117">
        <v>1003</v>
      </c>
    </row>
    <row r="134" spans="1:9" x14ac:dyDescent="0.2">
      <c r="A134" s="117"/>
      <c r="B134" s="117" t="s">
        <v>308</v>
      </c>
      <c r="C134" s="117">
        <v>1401</v>
      </c>
      <c r="D134" s="117">
        <v>1343</v>
      </c>
      <c r="E134" s="117">
        <v>57</v>
      </c>
      <c r="F134" s="117">
        <v>8266</v>
      </c>
      <c r="G134" s="117">
        <v>1780</v>
      </c>
      <c r="H134" s="117">
        <v>5343</v>
      </c>
      <c r="I134" s="117">
        <v>1143</v>
      </c>
    </row>
    <row r="135" spans="1:9" x14ac:dyDescent="0.2">
      <c r="A135" s="117"/>
      <c r="B135" s="117" t="s">
        <v>316</v>
      </c>
      <c r="C135" s="117">
        <v>2423</v>
      </c>
      <c r="D135" s="117">
        <v>2309</v>
      </c>
      <c r="E135" s="117">
        <v>114</v>
      </c>
      <c r="F135" s="117">
        <v>10376</v>
      </c>
      <c r="G135" s="117">
        <v>2424</v>
      </c>
      <c r="H135" s="117">
        <v>6997</v>
      </c>
      <c r="I135" s="117">
        <v>955</v>
      </c>
    </row>
    <row r="136" spans="1:9" x14ac:dyDescent="0.2">
      <c r="A136" s="117"/>
      <c r="B136" s="117" t="s">
        <v>317</v>
      </c>
      <c r="C136" s="117">
        <v>4685</v>
      </c>
      <c r="D136" s="117">
        <v>4367</v>
      </c>
      <c r="E136" s="117">
        <v>318</v>
      </c>
      <c r="F136" s="117">
        <v>8893</v>
      </c>
      <c r="G136" s="117">
        <v>2084</v>
      </c>
      <c r="H136" s="117">
        <v>6000</v>
      </c>
      <c r="I136" s="117">
        <v>810</v>
      </c>
    </row>
    <row r="137" spans="1:9" x14ac:dyDescent="0.2">
      <c r="A137" s="117"/>
      <c r="B137" s="117" t="s">
        <v>309</v>
      </c>
      <c r="C137" s="117">
        <v>2322</v>
      </c>
      <c r="D137" s="117">
        <v>2200</v>
      </c>
      <c r="E137" s="117">
        <v>122</v>
      </c>
      <c r="F137" s="117">
        <v>9075</v>
      </c>
      <c r="G137" s="117">
        <v>2047</v>
      </c>
      <c r="H137" s="117">
        <v>6007</v>
      </c>
      <c r="I137" s="117">
        <v>1022</v>
      </c>
    </row>
    <row r="138" spans="1:9" x14ac:dyDescent="0.2">
      <c r="A138" s="117"/>
      <c r="B138" s="117" t="s">
        <v>310</v>
      </c>
      <c r="C138" s="117">
        <v>2675</v>
      </c>
      <c r="D138" s="117">
        <v>2528</v>
      </c>
      <c r="E138" s="117">
        <v>147</v>
      </c>
      <c r="F138" s="117">
        <v>9618</v>
      </c>
      <c r="G138" s="117">
        <v>2203</v>
      </c>
      <c r="H138" s="117">
        <v>6389</v>
      </c>
      <c r="I138" s="117">
        <v>1026</v>
      </c>
    </row>
    <row r="139" spans="1:9" x14ac:dyDescent="0.2">
      <c r="A139" s="117"/>
      <c r="B139" s="117" t="s">
        <v>318</v>
      </c>
      <c r="C139" s="117">
        <v>3214</v>
      </c>
      <c r="D139" s="117">
        <v>3029</v>
      </c>
      <c r="E139" s="117">
        <v>185</v>
      </c>
      <c r="F139" s="117">
        <v>9858</v>
      </c>
      <c r="G139" s="117">
        <v>2305</v>
      </c>
      <c r="H139" s="117">
        <v>6648</v>
      </c>
      <c r="I139" s="117">
        <v>904</v>
      </c>
    </row>
    <row r="140" spans="1:9" x14ac:dyDescent="0.2">
      <c r="A140" s="117" t="s">
        <v>30</v>
      </c>
      <c r="B140" s="117" t="s">
        <v>7</v>
      </c>
      <c r="C140" s="117">
        <v>1034</v>
      </c>
      <c r="D140" s="117">
        <v>984</v>
      </c>
      <c r="E140" s="117">
        <v>50</v>
      </c>
      <c r="F140" s="117">
        <v>5160</v>
      </c>
      <c r="G140" s="117">
        <v>1152</v>
      </c>
      <c r="H140" s="117">
        <v>3221</v>
      </c>
      <c r="I140" s="117">
        <v>788</v>
      </c>
    </row>
    <row r="141" spans="1:9" x14ac:dyDescent="0.2">
      <c r="A141" s="117"/>
      <c r="B141" s="117" t="s">
        <v>301</v>
      </c>
      <c r="C141" s="117">
        <v>376</v>
      </c>
      <c r="D141" s="117">
        <v>376</v>
      </c>
      <c r="E141" s="117" t="s">
        <v>77</v>
      </c>
      <c r="F141" s="117">
        <v>7335</v>
      </c>
      <c r="G141" s="117">
        <v>1251</v>
      </c>
      <c r="H141" s="117">
        <v>5780</v>
      </c>
      <c r="I141" s="117">
        <v>304</v>
      </c>
    </row>
    <row r="142" spans="1:9" x14ac:dyDescent="0.2">
      <c r="A142" s="117"/>
      <c r="B142" s="117" t="s">
        <v>302</v>
      </c>
      <c r="C142" s="117">
        <v>89</v>
      </c>
      <c r="D142" s="117">
        <v>89</v>
      </c>
      <c r="E142" s="117" t="s">
        <v>77</v>
      </c>
      <c r="F142" s="117">
        <v>3561</v>
      </c>
      <c r="G142" s="117">
        <v>413</v>
      </c>
      <c r="H142" s="117">
        <v>2287</v>
      </c>
      <c r="I142" s="117">
        <v>861</v>
      </c>
    </row>
    <row r="143" spans="1:9" x14ac:dyDescent="0.2">
      <c r="A143" s="117"/>
      <c r="B143" s="117" t="s">
        <v>303</v>
      </c>
      <c r="C143" s="117">
        <v>130</v>
      </c>
      <c r="D143" s="117">
        <v>115</v>
      </c>
      <c r="E143" s="117">
        <v>15</v>
      </c>
      <c r="F143" s="117">
        <v>1947</v>
      </c>
      <c r="G143" s="117">
        <v>438</v>
      </c>
      <c r="H143" s="117">
        <v>1021</v>
      </c>
      <c r="I143" s="117">
        <v>487</v>
      </c>
    </row>
    <row r="144" spans="1:9" x14ac:dyDescent="0.2">
      <c r="A144" s="117"/>
      <c r="B144" s="117" t="s">
        <v>304</v>
      </c>
      <c r="C144" s="117">
        <v>204</v>
      </c>
      <c r="D144" s="117">
        <v>204</v>
      </c>
      <c r="E144" s="117" t="s">
        <v>77</v>
      </c>
      <c r="F144" s="117">
        <v>2392</v>
      </c>
      <c r="G144" s="117">
        <v>572</v>
      </c>
      <c r="H144" s="117">
        <v>1154</v>
      </c>
      <c r="I144" s="117">
        <v>667</v>
      </c>
    </row>
    <row r="145" spans="1:9" x14ac:dyDescent="0.2">
      <c r="A145" s="117"/>
      <c r="B145" s="117" t="s">
        <v>305</v>
      </c>
      <c r="C145" s="117">
        <v>364</v>
      </c>
      <c r="D145" s="117">
        <v>353</v>
      </c>
      <c r="E145" s="117">
        <v>11</v>
      </c>
      <c r="F145" s="117">
        <v>2770</v>
      </c>
      <c r="G145" s="117">
        <v>584</v>
      </c>
      <c r="H145" s="117">
        <v>1595</v>
      </c>
      <c r="I145" s="117">
        <v>591</v>
      </c>
    </row>
    <row r="146" spans="1:9" x14ac:dyDescent="0.2">
      <c r="A146" s="117"/>
      <c r="B146" s="117" t="s">
        <v>306</v>
      </c>
      <c r="C146" s="117">
        <v>545</v>
      </c>
      <c r="D146" s="117">
        <v>517</v>
      </c>
      <c r="E146" s="117">
        <v>28</v>
      </c>
      <c r="F146" s="117">
        <v>3272</v>
      </c>
      <c r="G146" s="117">
        <v>785</v>
      </c>
      <c r="H146" s="117">
        <v>1888</v>
      </c>
      <c r="I146" s="117">
        <v>600</v>
      </c>
    </row>
    <row r="147" spans="1:9" x14ac:dyDescent="0.2">
      <c r="A147" s="117"/>
      <c r="B147" s="117" t="s">
        <v>307</v>
      </c>
      <c r="C147" s="117">
        <v>969</v>
      </c>
      <c r="D147" s="117">
        <v>951</v>
      </c>
      <c r="E147" s="117">
        <v>19</v>
      </c>
      <c r="F147" s="117">
        <v>5305</v>
      </c>
      <c r="G147" s="117">
        <v>1257</v>
      </c>
      <c r="H147" s="117">
        <v>3199</v>
      </c>
      <c r="I147" s="117">
        <v>849</v>
      </c>
    </row>
    <row r="148" spans="1:9" x14ac:dyDescent="0.2">
      <c r="A148" s="117"/>
      <c r="B148" s="117" t="s">
        <v>308</v>
      </c>
      <c r="C148" s="117">
        <v>1730</v>
      </c>
      <c r="D148" s="117">
        <v>1632</v>
      </c>
      <c r="E148" s="117">
        <v>98</v>
      </c>
      <c r="F148" s="117">
        <v>7855</v>
      </c>
      <c r="G148" s="117">
        <v>1818</v>
      </c>
      <c r="H148" s="117">
        <v>5026</v>
      </c>
      <c r="I148" s="117">
        <v>1011</v>
      </c>
    </row>
    <row r="149" spans="1:9" x14ac:dyDescent="0.2">
      <c r="A149" s="117"/>
      <c r="B149" s="117" t="s">
        <v>316</v>
      </c>
      <c r="C149" s="117">
        <v>2793</v>
      </c>
      <c r="D149" s="117">
        <v>2693</v>
      </c>
      <c r="E149" s="117">
        <v>100</v>
      </c>
      <c r="F149" s="117">
        <v>10815</v>
      </c>
      <c r="G149" s="117">
        <v>2608</v>
      </c>
      <c r="H149" s="117">
        <v>7077</v>
      </c>
      <c r="I149" s="117">
        <v>1130</v>
      </c>
    </row>
    <row r="150" spans="1:9" x14ac:dyDescent="0.2">
      <c r="A150" s="117"/>
      <c r="B150" s="117" t="s">
        <v>317</v>
      </c>
      <c r="C150" s="117">
        <v>4765</v>
      </c>
      <c r="D150" s="117">
        <v>4353</v>
      </c>
      <c r="E150" s="117">
        <v>412</v>
      </c>
      <c r="F150" s="117">
        <v>9623</v>
      </c>
      <c r="G150" s="117">
        <v>2055</v>
      </c>
      <c r="H150" s="117">
        <v>6182</v>
      </c>
      <c r="I150" s="117">
        <v>1385</v>
      </c>
    </row>
    <row r="151" spans="1:9" x14ac:dyDescent="0.2">
      <c r="A151" s="117"/>
      <c r="B151" s="117" t="s">
        <v>309</v>
      </c>
      <c r="C151" s="117">
        <v>2440</v>
      </c>
      <c r="D151" s="117">
        <v>2303</v>
      </c>
      <c r="E151" s="117">
        <v>137</v>
      </c>
      <c r="F151" s="117">
        <v>9016</v>
      </c>
      <c r="G151" s="117">
        <v>2100</v>
      </c>
      <c r="H151" s="117">
        <v>5822</v>
      </c>
      <c r="I151" s="117">
        <v>1095</v>
      </c>
    </row>
    <row r="152" spans="1:9" x14ac:dyDescent="0.2">
      <c r="A152" s="117"/>
      <c r="B152" s="117" t="s">
        <v>310</v>
      </c>
      <c r="C152" s="117">
        <v>2788</v>
      </c>
      <c r="D152" s="117">
        <v>2629</v>
      </c>
      <c r="E152" s="117">
        <v>159</v>
      </c>
      <c r="F152" s="117">
        <v>9785</v>
      </c>
      <c r="G152" s="117">
        <v>2282</v>
      </c>
      <c r="H152" s="117">
        <v>6278</v>
      </c>
      <c r="I152" s="117">
        <v>1225</v>
      </c>
    </row>
    <row r="153" spans="1:9" x14ac:dyDescent="0.2">
      <c r="A153" s="117"/>
      <c r="B153" s="117" t="s">
        <v>318</v>
      </c>
      <c r="C153" s="117">
        <v>3339</v>
      </c>
      <c r="D153" s="117">
        <v>3152</v>
      </c>
      <c r="E153" s="117">
        <v>186</v>
      </c>
      <c r="F153" s="117">
        <v>10485</v>
      </c>
      <c r="G153" s="117">
        <v>2455</v>
      </c>
      <c r="H153" s="117">
        <v>6829</v>
      </c>
      <c r="I153" s="117">
        <v>1201</v>
      </c>
    </row>
    <row r="154" spans="1:9" x14ac:dyDescent="0.2">
      <c r="A154" s="117" t="s">
        <v>31</v>
      </c>
      <c r="B154" s="117" t="s">
        <v>7</v>
      </c>
      <c r="C154" s="117">
        <v>1097</v>
      </c>
      <c r="D154" s="117">
        <v>1047</v>
      </c>
      <c r="E154" s="117">
        <v>50</v>
      </c>
      <c r="F154" s="117">
        <v>6055</v>
      </c>
      <c r="G154" s="117">
        <v>1296</v>
      </c>
      <c r="H154" s="117">
        <v>3867</v>
      </c>
      <c r="I154" s="117">
        <v>892</v>
      </c>
    </row>
    <row r="155" spans="1:9" x14ac:dyDescent="0.2">
      <c r="A155" s="117"/>
      <c r="B155" s="117" t="s">
        <v>301</v>
      </c>
      <c r="C155" s="117">
        <v>182</v>
      </c>
      <c r="D155" s="117">
        <v>182</v>
      </c>
      <c r="E155" s="117" t="s">
        <v>77</v>
      </c>
      <c r="F155" s="117">
        <v>5350</v>
      </c>
      <c r="G155" s="117">
        <v>845</v>
      </c>
      <c r="H155" s="117">
        <v>4087</v>
      </c>
      <c r="I155" s="117">
        <v>419</v>
      </c>
    </row>
    <row r="156" spans="1:9" x14ac:dyDescent="0.2">
      <c r="A156" s="117"/>
      <c r="B156" s="117" t="s">
        <v>302</v>
      </c>
      <c r="C156" s="117">
        <v>95</v>
      </c>
      <c r="D156" s="117">
        <v>95</v>
      </c>
      <c r="E156" s="117" t="s">
        <v>77</v>
      </c>
      <c r="F156" s="117">
        <v>3239</v>
      </c>
      <c r="G156" s="117">
        <v>310</v>
      </c>
      <c r="H156" s="117">
        <v>1942</v>
      </c>
      <c r="I156" s="117">
        <v>986</v>
      </c>
    </row>
    <row r="157" spans="1:9" x14ac:dyDescent="0.2">
      <c r="A157" s="117"/>
      <c r="B157" s="117" t="s">
        <v>303</v>
      </c>
      <c r="C157" s="117">
        <v>156</v>
      </c>
      <c r="D157" s="117">
        <v>140</v>
      </c>
      <c r="E157" s="117">
        <v>17</v>
      </c>
      <c r="F157" s="117">
        <v>2192</v>
      </c>
      <c r="G157" s="117">
        <v>415</v>
      </c>
      <c r="H157" s="117">
        <v>1286</v>
      </c>
      <c r="I157" s="117">
        <v>491</v>
      </c>
    </row>
    <row r="158" spans="1:9" x14ac:dyDescent="0.2">
      <c r="A158" s="117"/>
      <c r="B158" s="117" t="s">
        <v>304</v>
      </c>
      <c r="C158" s="117">
        <v>424</v>
      </c>
      <c r="D158" s="117">
        <v>376</v>
      </c>
      <c r="E158" s="117">
        <v>48</v>
      </c>
      <c r="F158" s="117">
        <v>3500</v>
      </c>
      <c r="G158" s="117">
        <v>844</v>
      </c>
      <c r="H158" s="117">
        <v>1909</v>
      </c>
      <c r="I158" s="117">
        <v>747</v>
      </c>
    </row>
    <row r="159" spans="1:9" x14ac:dyDescent="0.2">
      <c r="A159" s="117"/>
      <c r="B159" s="117" t="s">
        <v>305</v>
      </c>
      <c r="C159" s="117">
        <v>394</v>
      </c>
      <c r="D159" s="117">
        <v>372</v>
      </c>
      <c r="E159" s="117">
        <v>22</v>
      </c>
      <c r="F159" s="117">
        <v>3719</v>
      </c>
      <c r="G159" s="117">
        <v>799</v>
      </c>
      <c r="H159" s="117">
        <v>2127</v>
      </c>
      <c r="I159" s="117">
        <v>793</v>
      </c>
    </row>
    <row r="160" spans="1:9" x14ac:dyDescent="0.2">
      <c r="A160" s="117"/>
      <c r="B160" s="117" t="s">
        <v>306</v>
      </c>
      <c r="C160" s="117">
        <v>517</v>
      </c>
      <c r="D160" s="117">
        <v>517</v>
      </c>
      <c r="E160" s="117" t="s">
        <v>77</v>
      </c>
      <c r="F160" s="117">
        <v>4353</v>
      </c>
      <c r="G160" s="117">
        <v>995</v>
      </c>
      <c r="H160" s="117">
        <v>2545</v>
      </c>
      <c r="I160" s="117">
        <v>814</v>
      </c>
    </row>
    <row r="161" spans="1:9" x14ac:dyDescent="0.2">
      <c r="A161" s="117"/>
      <c r="B161" s="117" t="s">
        <v>307</v>
      </c>
      <c r="C161" s="117">
        <v>639</v>
      </c>
      <c r="D161" s="117">
        <v>639</v>
      </c>
      <c r="E161" s="117" t="s">
        <v>77</v>
      </c>
      <c r="F161" s="117">
        <v>6085</v>
      </c>
      <c r="G161" s="117">
        <v>1310</v>
      </c>
      <c r="H161" s="117">
        <v>3629</v>
      </c>
      <c r="I161" s="117">
        <v>1146</v>
      </c>
    </row>
    <row r="162" spans="1:9" x14ac:dyDescent="0.2">
      <c r="A162" s="117"/>
      <c r="B162" s="117" t="s">
        <v>308</v>
      </c>
      <c r="C162" s="117">
        <v>1111</v>
      </c>
      <c r="D162" s="117">
        <v>1090</v>
      </c>
      <c r="E162" s="117">
        <v>22</v>
      </c>
      <c r="F162" s="117">
        <v>8628</v>
      </c>
      <c r="G162" s="117">
        <v>1747</v>
      </c>
      <c r="H162" s="117">
        <v>5622</v>
      </c>
      <c r="I162" s="117">
        <v>1259</v>
      </c>
    </row>
    <row r="163" spans="1:9" x14ac:dyDescent="0.2">
      <c r="A163" s="117"/>
      <c r="B163" s="117" t="s">
        <v>316</v>
      </c>
      <c r="C163" s="117">
        <v>2179</v>
      </c>
      <c r="D163" s="117">
        <v>2056</v>
      </c>
      <c r="E163" s="117">
        <v>123</v>
      </c>
      <c r="F163" s="117">
        <v>10087</v>
      </c>
      <c r="G163" s="117">
        <v>2303</v>
      </c>
      <c r="H163" s="117">
        <v>6945</v>
      </c>
      <c r="I163" s="117">
        <v>839</v>
      </c>
    </row>
    <row r="164" spans="1:9" x14ac:dyDescent="0.2">
      <c r="A164" s="117"/>
      <c r="B164" s="117" t="s">
        <v>317</v>
      </c>
      <c r="C164" s="117">
        <v>4653</v>
      </c>
      <c r="D164" s="117">
        <v>4373</v>
      </c>
      <c r="E164" s="117">
        <v>281</v>
      </c>
      <c r="F164" s="117">
        <v>8606</v>
      </c>
      <c r="G164" s="117">
        <v>2095</v>
      </c>
      <c r="H164" s="117">
        <v>5928</v>
      </c>
      <c r="I164" s="117">
        <v>583</v>
      </c>
    </row>
    <row r="165" spans="1:9" x14ac:dyDescent="0.2">
      <c r="A165" s="117"/>
      <c r="B165" s="117" t="s">
        <v>309</v>
      </c>
      <c r="C165" s="117">
        <v>2240</v>
      </c>
      <c r="D165" s="117">
        <v>2128</v>
      </c>
      <c r="E165" s="117">
        <v>112</v>
      </c>
      <c r="F165" s="117">
        <v>9117</v>
      </c>
      <c r="G165" s="117">
        <v>2010</v>
      </c>
      <c r="H165" s="117">
        <v>6136</v>
      </c>
      <c r="I165" s="117">
        <v>970</v>
      </c>
    </row>
    <row r="166" spans="1:9" x14ac:dyDescent="0.2">
      <c r="A166" s="117"/>
      <c r="B166" s="117" t="s">
        <v>310</v>
      </c>
      <c r="C166" s="117">
        <v>2602</v>
      </c>
      <c r="D166" s="117">
        <v>2463</v>
      </c>
      <c r="E166" s="117">
        <v>139</v>
      </c>
      <c r="F166" s="117">
        <v>9511</v>
      </c>
      <c r="G166" s="117">
        <v>2152</v>
      </c>
      <c r="H166" s="117">
        <v>6460</v>
      </c>
      <c r="I166" s="117">
        <v>899</v>
      </c>
    </row>
    <row r="167" spans="1:9" x14ac:dyDescent="0.2">
      <c r="A167" s="117"/>
      <c r="B167" s="117" t="s">
        <v>318</v>
      </c>
      <c r="C167" s="117">
        <v>3144</v>
      </c>
      <c r="D167" s="117">
        <v>2960</v>
      </c>
      <c r="E167" s="117">
        <v>184</v>
      </c>
      <c r="F167" s="117">
        <v>9509</v>
      </c>
      <c r="G167" s="117">
        <v>2222</v>
      </c>
      <c r="H167" s="117">
        <v>6548</v>
      </c>
      <c r="I167" s="117">
        <v>739</v>
      </c>
    </row>
    <row r="168" spans="1:9" x14ac:dyDescent="0.2">
      <c r="A168" s="117" t="s">
        <v>226</v>
      </c>
      <c r="B168" s="117"/>
      <c r="C168" s="117"/>
      <c r="D168" s="117"/>
      <c r="E168" s="117"/>
      <c r="F168" s="117"/>
      <c r="G168" s="117"/>
      <c r="H168" s="117"/>
      <c r="I168" s="117"/>
    </row>
    <row r="169" spans="1:9" x14ac:dyDescent="0.2">
      <c r="A169" s="117" t="s">
        <v>7</v>
      </c>
      <c r="B169" s="117" t="s">
        <v>7</v>
      </c>
      <c r="C169" s="117">
        <v>1071</v>
      </c>
      <c r="D169" s="117">
        <v>1042</v>
      </c>
      <c r="E169" s="117">
        <v>29</v>
      </c>
      <c r="F169" s="117">
        <v>5756</v>
      </c>
      <c r="G169" s="117">
        <v>1261</v>
      </c>
      <c r="H169" s="117">
        <v>3601</v>
      </c>
      <c r="I169" s="117">
        <v>893</v>
      </c>
    </row>
    <row r="170" spans="1:9" x14ac:dyDescent="0.2">
      <c r="A170" s="117"/>
      <c r="B170" s="117" t="s">
        <v>301</v>
      </c>
      <c r="C170" s="117">
        <v>366</v>
      </c>
      <c r="D170" s="117">
        <v>366</v>
      </c>
      <c r="E170" s="117" t="s">
        <v>77</v>
      </c>
      <c r="F170" s="117">
        <v>6671</v>
      </c>
      <c r="G170" s="117">
        <v>842</v>
      </c>
      <c r="H170" s="117">
        <v>5454</v>
      </c>
      <c r="I170" s="117">
        <v>375</v>
      </c>
    </row>
    <row r="171" spans="1:9" x14ac:dyDescent="0.2">
      <c r="A171" s="117"/>
      <c r="B171" s="117" t="s">
        <v>302</v>
      </c>
      <c r="C171" s="117">
        <v>108</v>
      </c>
      <c r="D171" s="117">
        <v>108</v>
      </c>
      <c r="E171" s="117" t="s">
        <v>77</v>
      </c>
      <c r="F171" s="117">
        <v>3551</v>
      </c>
      <c r="G171" s="117">
        <v>546</v>
      </c>
      <c r="H171" s="117">
        <v>2740</v>
      </c>
      <c r="I171" s="117">
        <v>265</v>
      </c>
    </row>
    <row r="172" spans="1:9" x14ac:dyDescent="0.2">
      <c r="A172" s="117"/>
      <c r="B172" s="117" t="s">
        <v>303</v>
      </c>
      <c r="C172" s="117">
        <v>207</v>
      </c>
      <c r="D172" s="117">
        <v>207</v>
      </c>
      <c r="E172" s="117" t="s">
        <v>77</v>
      </c>
      <c r="F172" s="117">
        <v>2333</v>
      </c>
      <c r="G172" s="117">
        <v>578</v>
      </c>
      <c r="H172" s="117">
        <v>1472</v>
      </c>
      <c r="I172" s="117">
        <v>283</v>
      </c>
    </row>
    <row r="173" spans="1:9" x14ac:dyDescent="0.2">
      <c r="A173" s="117"/>
      <c r="B173" s="117" t="s">
        <v>304</v>
      </c>
      <c r="C173" s="117">
        <v>350</v>
      </c>
      <c r="D173" s="117">
        <v>332</v>
      </c>
      <c r="E173" s="117">
        <v>19</v>
      </c>
      <c r="F173" s="117">
        <v>2759</v>
      </c>
      <c r="G173" s="117">
        <v>620</v>
      </c>
      <c r="H173" s="117">
        <v>1675</v>
      </c>
      <c r="I173" s="117">
        <v>464</v>
      </c>
    </row>
    <row r="174" spans="1:9" x14ac:dyDescent="0.2">
      <c r="A174" s="117"/>
      <c r="B174" s="117" t="s">
        <v>305</v>
      </c>
      <c r="C174" s="117">
        <v>407</v>
      </c>
      <c r="D174" s="117">
        <v>389</v>
      </c>
      <c r="E174" s="117">
        <v>18</v>
      </c>
      <c r="F174" s="117">
        <v>3775</v>
      </c>
      <c r="G174" s="117">
        <v>902</v>
      </c>
      <c r="H174" s="117">
        <v>2098</v>
      </c>
      <c r="I174" s="117">
        <v>775</v>
      </c>
    </row>
    <row r="175" spans="1:9" x14ac:dyDescent="0.2">
      <c r="A175" s="117"/>
      <c r="B175" s="117" t="s">
        <v>306</v>
      </c>
      <c r="C175" s="117">
        <v>469</v>
      </c>
      <c r="D175" s="117">
        <v>461</v>
      </c>
      <c r="E175" s="117">
        <v>8</v>
      </c>
      <c r="F175" s="117">
        <v>3889</v>
      </c>
      <c r="G175" s="117">
        <v>979</v>
      </c>
      <c r="H175" s="117">
        <v>2194</v>
      </c>
      <c r="I175" s="117">
        <v>716</v>
      </c>
    </row>
    <row r="176" spans="1:9" x14ac:dyDescent="0.2">
      <c r="A176" s="117"/>
      <c r="B176" s="117" t="s">
        <v>307</v>
      </c>
      <c r="C176" s="117">
        <v>873</v>
      </c>
      <c r="D176" s="117">
        <v>862</v>
      </c>
      <c r="E176" s="117">
        <v>11</v>
      </c>
      <c r="F176" s="117">
        <v>5505</v>
      </c>
      <c r="G176" s="117">
        <v>1380</v>
      </c>
      <c r="H176" s="117">
        <v>3160</v>
      </c>
      <c r="I176" s="117">
        <v>965</v>
      </c>
    </row>
    <row r="177" spans="1:9" x14ac:dyDescent="0.2">
      <c r="A177" s="117"/>
      <c r="B177" s="117" t="s">
        <v>308</v>
      </c>
      <c r="C177" s="117">
        <v>1395</v>
      </c>
      <c r="D177" s="117">
        <v>1358</v>
      </c>
      <c r="E177" s="117">
        <v>37</v>
      </c>
      <c r="F177" s="117">
        <v>8492</v>
      </c>
      <c r="G177" s="117">
        <v>1838</v>
      </c>
      <c r="H177" s="117">
        <v>5073</v>
      </c>
      <c r="I177" s="117">
        <v>1581</v>
      </c>
    </row>
    <row r="178" spans="1:9" x14ac:dyDescent="0.2">
      <c r="A178" s="117"/>
      <c r="B178" s="117" t="s">
        <v>316</v>
      </c>
      <c r="C178" s="117">
        <v>2462</v>
      </c>
      <c r="D178" s="117">
        <v>2374</v>
      </c>
      <c r="E178" s="117">
        <v>89</v>
      </c>
      <c r="F178" s="117">
        <v>10223</v>
      </c>
      <c r="G178" s="117">
        <v>2265</v>
      </c>
      <c r="H178" s="117">
        <v>6570</v>
      </c>
      <c r="I178" s="117">
        <v>1388</v>
      </c>
    </row>
    <row r="179" spans="1:9" x14ac:dyDescent="0.2">
      <c r="A179" s="117"/>
      <c r="B179" s="117" t="s">
        <v>317</v>
      </c>
      <c r="C179" s="117">
        <v>4205</v>
      </c>
      <c r="D179" s="117">
        <v>4101</v>
      </c>
      <c r="E179" s="117">
        <v>104</v>
      </c>
      <c r="F179" s="117">
        <v>9577</v>
      </c>
      <c r="G179" s="117">
        <v>1851</v>
      </c>
      <c r="H179" s="117">
        <v>6638</v>
      </c>
      <c r="I179" s="117">
        <v>1089</v>
      </c>
    </row>
    <row r="180" spans="1:9" x14ac:dyDescent="0.2">
      <c r="A180" s="117"/>
      <c r="B180" s="117" t="s">
        <v>309</v>
      </c>
      <c r="C180" s="117">
        <v>2302</v>
      </c>
      <c r="D180" s="117">
        <v>2235</v>
      </c>
      <c r="E180" s="117">
        <v>67</v>
      </c>
      <c r="F180" s="117">
        <v>9281</v>
      </c>
      <c r="G180" s="117">
        <v>1982</v>
      </c>
      <c r="H180" s="117">
        <v>5878</v>
      </c>
      <c r="I180" s="117">
        <v>1420</v>
      </c>
    </row>
    <row r="181" spans="1:9" x14ac:dyDescent="0.2">
      <c r="A181" s="117"/>
      <c r="B181" s="117" t="s">
        <v>310</v>
      </c>
      <c r="C181" s="117">
        <v>2654</v>
      </c>
      <c r="D181" s="117">
        <v>2574</v>
      </c>
      <c r="E181" s="117">
        <v>80</v>
      </c>
      <c r="F181" s="117">
        <v>9722</v>
      </c>
      <c r="G181" s="117">
        <v>2084</v>
      </c>
      <c r="H181" s="117">
        <v>6262</v>
      </c>
      <c r="I181" s="117">
        <v>1376</v>
      </c>
    </row>
    <row r="182" spans="1:9" x14ac:dyDescent="0.2">
      <c r="A182" s="117"/>
      <c r="B182" s="117" t="s">
        <v>318</v>
      </c>
      <c r="C182" s="117">
        <v>3109</v>
      </c>
      <c r="D182" s="117">
        <v>3015</v>
      </c>
      <c r="E182" s="117">
        <v>94</v>
      </c>
      <c r="F182" s="117">
        <v>9983</v>
      </c>
      <c r="G182" s="117">
        <v>2111</v>
      </c>
      <c r="H182" s="117">
        <v>6595</v>
      </c>
      <c r="I182" s="117">
        <v>1277</v>
      </c>
    </row>
    <row r="183" spans="1:9" x14ac:dyDescent="0.2">
      <c r="A183" s="117" t="s">
        <v>30</v>
      </c>
      <c r="B183" s="117" t="s">
        <v>7</v>
      </c>
      <c r="C183" s="117">
        <v>1065</v>
      </c>
      <c r="D183" s="117">
        <v>1034</v>
      </c>
      <c r="E183" s="117">
        <v>30</v>
      </c>
      <c r="F183" s="117">
        <v>5149</v>
      </c>
      <c r="G183" s="117">
        <v>1193</v>
      </c>
      <c r="H183" s="117">
        <v>3063</v>
      </c>
      <c r="I183" s="117">
        <v>894</v>
      </c>
    </row>
    <row r="184" spans="1:9" x14ac:dyDescent="0.2">
      <c r="A184" s="117"/>
      <c r="B184" s="117" t="s">
        <v>301</v>
      </c>
      <c r="C184" s="117">
        <v>475</v>
      </c>
      <c r="D184" s="117">
        <v>475</v>
      </c>
      <c r="E184" s="117" t="s">
        <v>77</v>
      </c>
      <c r="F184" s="117">
        <v>6604</v>
      </c>
      <c r="G184" s="117">
        <v>985</v>
      </c>
      <c r="H184" s="117">
        <v>5179</v>
      </c>
      <c r="I184" s="117">
        <v>440</v>
      </c>
    </row>
    <row r="185" spans="1:9" x14ac:dyDescent="0.2">
      <c r="A185" s="117"/>
      <c r="B185" s="117" t="s">
        <v>302</v>
      </c>
      <c r="C185" s="117">
        <v>109</v>
      </c>
      <c r="D185" s="117">
        <v>109</v>
      </c>
      <c r="E185" s="117" t="s">
        <v>77</v>
      </c>
      <c r="F185" s="117">
        <v>3511</v>
      </c>
      <c r="G185" s="117">
        <v>571</v>
      </c>
      <c r="H185" s="117">
        <v>2653</v>
      </c>
      <c r="I185" s="117">
        <v>288</v>
      </c>
    </row>
    <row r="186" spans="1:9" x14ac:dyDescent="0.2">
      <c r="A186" s="117"/>
      <c r="B186" s="117" t="s">
        <v>303</v>
      </c>
      <c r="C186" s="117">
        <v>154</v>
      </c>
      <c r="D186" s="117">
        <v>154</v>
      </c>
      <c r="E186" s="117" t="s">
        <v>77</v>
      </c>
      <c r="F186" s="117">
        <v>1975</v>
      </c>
      <c r="G186" s="117">
        <v>483</v>
      </c>
      <c r="H186" s="117">
        <v>1274</v>
      </c>
      <c r="I186" s="117">
        <v>217</v>
      </c>
    </row>
    <row r="187" spans="1:9" x14ac:dyDescent="0.2">
      <c r="A187" s="117"/>
      <c r="B187" s="117" t="s">
        <v>304</v>
      </c>
      <c r="C187" s="117">
        <v>261</v>
      </c>
      <c r="D187" s="117">
        <v>249</v>
      </c>
      <c r="E187" s="117">
        <v>12</v>
      </c>
      <c r="F187" s="117">
        <v>1869</v>
      </c>
      <c r="G187" s="117">
        <v>454</v>
      </c>
      <c r="H187" s="117">
        <v>1099</v>
      </c>
      <c r="I187" s="117">
        <v>316</v>
      </c>
    </row>
    <row r="188" spans="1:9" x14ac:dyDescent="0.2">
      <c r="A188" s="117"/>
      <c r="B188" s="117" t="s">
        <v>305</v>
      </c>
      <c r="C188" s="117">
        <v>336</v>
      </c>
      <c r="D188" s="117">
        <v>336</v>
      </c>
      <c r="E188" s="117" t="s">
        <v>77</v>
      </c>
      <c r="F188" s="117">
        <v>3105</v>
      </c>
      <c r="G188" s="117">
        <v>692</v>
      </c>
      <c r="H188" s="117">
        <v>1676</v>
      </c>
      <c r="I188" s="117">
        <v>737</v>
      </c>
    </row>
    <row r="189" spans="1:9" x14ac:dyDescent="0.2">
      <c r="A189" s="117"/>
      <c r="B189" s="117" t="s">
        <v>306</v>
      </c>
      <c r="C189" s="117">
        <v>562</v>
      </c>
      <c r="D189" s="117">
        <v>546</v>
      </c>
      <c r="E189" s="117">
        <v>16</v>
      </c>
      <c r="F189" s="117">
        <v>3184</v>
      </c>
      <c r="G189" s="117">
        <v>820</v>
      </c>
      <c r="H189" s="117">
        <v>1679</v>
      </c>
      <c r="I189" s="117">
        <v>684</v>
      </c>
    </row>
    <row r="190" spans="1:9" x14ac:dyDescent="0.2">
      <c r="A190" s="117"/>
      <c r="B190" s="117" t="s">
        <v>307</v>
      </c>
      <c r="C190" s="117">
        <v>1048</v>
      </c>
      <c r="D190" s="117">
        <v>1033</v>
      </c>
      <c r="E190" s="117">
        <v>15</v>
      </c>
      <c r="F190" s="117">
        <v>5299</v>
      </c>
      <c r="G190" s="117">
        <v>1332</v>
      </c>
      <c r="H190" s="117">
        <v>2868</v>
      </c>
      <c r="I190" s="117">
        <v>1099</v>
      </c>
    </row>
    <row r="191" spans="1:9" x14ac:dyDescent="0.2">
      <c r="A191" s="117"/>
      <c r="B191" s="117" t="s">
        <v>308</v>
      </c>
      <c r="C191" s="117">
        <v>1698</v>
      </c>
      <c r="D191" s="117">
        <v>1656</v>
      </c>
      <c r="E191" s="117">
        <v>43</v>
      </c>
      <c r="F191" s="117">
        <v>8096</v>
      </c>
      <c r="G191" s="117">
        <v>2013</v>
      </c>
      <c r="H191" s="117">
        <v>4540</v>
      </c>
      <c r="I191" s="117">
        <v>1544</v>
      </c>
    </row>
    <row r="192" spans="1:9" x14ac:dyDescent="0.2">
      <c r="A192" s="117"/>
      <c r="B192" s="117" t="s">
        <v>316</v>
      </c>
      <c r="C192" s="117">
        <v>2857</v>
      </c>
      <c r="D192" s="117">
        <v>2738</v>
      </c>
      <c r="E192" s="117">
        <v>119</v>
      </c>
      <c r="F192" s="117">
        <v>10232</v>
      </c>
      <c r="G192" s="117">
        <v>2395</v>
      </c>
      <c r="H192" s="117">
        <v>6222</v>
      </c>
      <c r="I192" s="117">
        <v>1615</v>
      </c>
    </row>
    <row r="193" spans="1:9" x14ac:dyDescent="0.2">
      <c r="A193" s="117"/>
      <c r="B193" s="117" t="s">
        <v>317</v>
      </c>
      <c r="C193" s="117">
        <v>4608</v>
      </c>
      <c r="D193" s="117">
        <v>4448</v>
      </c>
      <c r="E193" s="117">
        <v>160</v>
      </c>
      <c r="F193" s="117">
        <v>10561</v>
      </c>
      <c r="G193" s="117">
        <v>2137</v>
      </c>
      <c r="H193" s="117">
        <v>6897</v>
      </c>
      <c r="I193" s="117">
        <v>1527</v>
      </c>
    </row>
    <row r="194" spans="1:9" x14ac:dyDescent="0.2">
      <c r="A194" s="117"/>
      <c r="B194" s="117" t="s">
        <v>309</v>
      </c>
      <c r="C194" s="117">
        <v>2476</v>
      </c>
      <c r="D194" s="117">
        <v>2393</v>
      </c>
      <c r="E194" s="117">
        <v>84</v>
      </c>
      <c r="F194" s="117">
        <v>9128</v>
      </c>
      <c r="G194" s="117">
        <v>2153</v>
      </c>
      <c r="H194" s="117">
        <v>5410</v>
      </c>
      <c r="I194" s="117">
        <v>1564</v>
      </c>
    </row>
    <row r="195" spans="1:9" x14ac:dyDescent="0.2">
      <c r="A195" s="117"/>
      <c r="B195" s="117" t="s">
        <v>310</v>
      </c>
      <c r="C195" s="117">
        <v>2871</v>
      </c>
      <c r="D195" s="117">
        <v>2772</v>
      </c>
      <c r="E195" s="117">
        <v>99</v>
      </c>
      <c r="F195" s="117">
        <v>9839</v>
      </c>
      <c r="G195" s="117">
        <v>2266</v>
      </c>
      <c r="H195" s="117">
        <v>5930</v>
      </c>
      <c r="I195" s="117">
        <v>1643</v>
      </c>
    </row>
    <row r="196" spans="1:9" x14ac:dyDescent="0.2">
      <c r="A196" s="117"/>
      <c r="B196" s="117" t="s">
        <v>318</v>
      </c>
      <c r="C196" s="117">
        <v>3384</v>
      </c>
      <c r="D196" s="117">
        <v>3252</v>
      </c>
      <c r="E196" s="117">
        <v>131</v>
      </c>
      <c r="F196" s="117">
        <v>10331</v>
      </c>
      <c r="G196" s="117">
        <v>2318</v>
      </c>
      <c r="H196" s="117">
        <v>6425</v>
      </c>
      <c r="I196" s="117">
        <v>1589</v>
      </c>
    </row>
    <row r="197" spans="1:9" x14ac:dyDescent="0.2">
      <c r="A197" s="117" t="s">
        <v>31</v>
      </c>
      <c r="B197" s="117" t="s">
        <v>7</v>
      </c>
      <c r="C197" s="117">
        <v>1077</v>
      </c>
      <c r="D197" s="117">
        <v>1049</v>
      </c>
      <c r="E197" s="117">
        <v>28</v>
      </c>
      <c r="F197" s="117">
        <v>6319</v>
      </c>
      <c r="G197" s="117">
        <v>1324</v>
      </c>
      <c r="H197" s="117">
        <v>4102</v>
      </c>
      <c r="I197" s="117">
        <v>893</v>
      </c>
    </row>
    <row r="198" spans="1:9" x14ac:dyDescent="0.2">
      <c r="A198" s="117"/>
      <c r="B198" s="117" t="s">
        <v>301</v>
      </c>
      <c r="C198" s="117">
        <v>252</v>
      </c>
      <c r="D198" s="117">
        <v>252</v>
      </c>
      <c r="E198" s="117" t="s">
        <v>77</v>
      </c>
      <c r="F198" s="117">
        <v>6741</v>
      </c>
      <c r="G198" s="117">
        <v>693</v>
      </c>
      <c r="H198" s="117">
        <v>5742</v>
      </c>
      <c r="I198" s="117">
        <v>306</v>
      </c>
    </row>
    <row r="199" spans="1:9" x14ac:dyDescent="0.2">
      <c r="A199" s="117"/>
      <c r="B199" s="117" t="s">
        <v>302</v>
      </c>
      <c r="C199" s="117">
        <v>108</v>
      </c>
      <c r="D199" s="117">
        <v>108</v>
      </c>
      <c r="E199" s="117" t="s">
        <v>77</v>
      </c>
      <c r="F199" s="117">
        <v>3593</v>
      </c>
      <c r="G199" s="117">
        <v>520</v>
      </c>
      <c r="H199" s="117">
        <v>2832</v>
      </c>
      <c r="I199" s="117">
        <v>242</v>
      </c>
    </row>
    <row r="200" spans="1:9" x14ac:dyDescent="0.2">
      <c r="A200" s="117"/>
      <c r="B200" s="117" t="s">
        <v>303</v>
      </c>
      <c r="C200" s="117">
        <v>265</v>
      </c>
      <c r="D200" s="117">
        <v>265</v>
      </c>
      <c r="E200" s="117" t="s">
        <v>77</v>
      </c>
      <c r="F200" s="117">
        <v>2724</v>
      </c>
      <c r="G200" s="117">
        <v>681</v>
      </c>
      <c r="H200" s="117">
        <v>1688</v>
      </c>
      <c r="I200" s="117">
        <v>355</v>
      </c>
    </row>
    <row r="201" spans="1:9" x14ac:dyDescent="0.2">
      <c r="A201" s="117"/>
      <c r="B201" s="117" t="s">
        <v>304</v>
      </c>
      <c r="C201" s="117">
        <v>447</v>
      </c>
      <c r="D201" s="117">
        <v>421</v>
      </c>
      <c r="E201" s="117">
        <v>26</v>
      </c>
      <c r="F201" s="117">
        <v>3715</v>
      </c>
      <c r="G201" s="117">
        <v>797</v>
      </c>
      <c r="H201" s="117">
        <v>2295</v>
      </c>
      <c r="I201" s="117">
        <v>623</v>
      </c>
    </row>
    <row r="202" spans="1:9" x14ac:dyDescent="0.2">
      <c r="A202" s="117"/>
      <c r="B202" s="117" t="s">
        <v>305</v>
      </c>
      <c r="C202" s="117">
        <v>481</v>
      </c>
      <c r="D202" s="117">
        <v>444</v>
      </c>
      <c r="E202" s="117">
        <v>37</v>
      </c>
      <c r="F202" s="117">
        <v>4478</v>
      </c>
      <c r="G202" s="117">
        <v>1123</v>
      </c>
      <c r="H202" s="117">
        <v>2540</v>
      </c>
      <c r="I202" s="117">
        <v>815</v>
      </c>
    </row>
    <row r="203" spans="1:9" x14ac:dyDescent="0.2">
      <c r="A203" s="117"/>
      <c r="B203" s="117" t="s">
        <v>306</v>
      </c>
      <c r="C203" s="117">
        <v>373</v>
      </c>
      <c r="D203" s="117">
        <v>373</v>
      </c>
      <c r="E203" s="117" t="s">
        <v>77</v>
      </c>
      <c r="F203" s="117">
        <v>4624</v>
      </c>
      <c r="G203" s="117">
        <v>1145</v>
      </c>
      <c r="H203" s="117">
        <v>2731</v>
      </c>
      <c r="I203" s="117">
        <v>749</v>
      </c>
    </row>
    <row r="204" spans="1:9" x14ac:dyDescent="0.2">
      <c r="A204" s="117"/>
      <c r="B204" s="117" t="s">
        <v>307</v>
      </c>
      <c r="C204" s="117">
        <v>697</v>
      </c>
      <c r="D204" s="117">
        <v>690</v>
      </c>
      <c r="E204" s="117">
        <v>8</v>
      </c>
      <c r="F204" s="117">
        <v>5711</v>
      </c>
      <c r="G204" s="117">
        <v>1427</v>
      </c>
      <c r="H204" s="117">
        <v>3453</v>
      </c>
      <c r="I204" s="117">
        <v>831</v>
      </c>
    </row>
    <row r="205" spans="1:9" x14ac:dyDescent="0.2">
      <c r="A205" s="117"/>
      <c r="B205" s="117" t="s">
        <v>308</v>
      </c>
      <c r="C205" s="117">
        <v>1112</v>
      </c>
      <c r="D205" s="117">
        <v>1079</v>
      </c>
      <c r="E205" s="117">
        <v>32</v>
      </c>
      <c r="F205" s="117">
        <v>8862</v>
      </c>
      <c r="G205" s="117">
        <v>1674</v>
      </c>
      <c r="H205" s="117">
        <v>5572</v>
      </c>
      <c r="I205" s="117">
        <v>1616</v>
      </c>
    </row>
    <row r="206" spans="1:9" x14ac:dyDescent="0.2">
      <c r="A206" s="117"/>
      <c r="B206" s="117" t="s">
        <v>316</v>
      </c>
      <c r="C206" s="117">
        <v>2187</v>
      </c>
      <c r="D206" s="117">
        <v>2120</v>
      </c>
      <c r="E206" s="117">
        <v>68</v>
      </c>
      <c r="F206" s="117">
        <v>10217</v>
      </c>
      <c r="G206" s="117">
        <v>2174</v>
      </c>
      <c r="H206" s="117">
        <v>6813</v>
      </c>
      <c r="I206" s="117">
        <v>1231</v>
      </c>
    </row>
    <row r="207" spans="1:9" x14ac:dyDescent="0.2">
      <c r="A207" s="117"/>
      <c r="B207" s="117" t="s">
        <v>317</v>
      </c>
      <c r="C207" s="117">
        <v>4033</v>
      </c>
      <c r="D207" s="117">
        <v>3953</v>
      </c>
      <c r="E207" s="117">
        <v>80</v>
      </c>
      <c r="F207" s="117">
        <v>9157</v>
      </c>
      <c r="G207" s="117">
        <v>1729</v>
      </c>
      <c r="H207" s="117">
        <v>6527</v>
      </c>
      <c r="I207" s="117">
        <v>902</v>
      </c>
    </row>
    <row r="208" spans="1:9" x14ac:dyDescent="0.2">
      <c r="A208" s="117"/>
      <c r="B208" s="117" t="s">
        <v>309</v>
      </c>
      <c r="C208" s="117">
        <v>2174</v>
      </c>
      <c r="D208" s="117">
        <v>2119</v>
      </c>
      <c r="E208" s="117">
        <v>56</v>
      </c>
      <c r="F208" s="117">
        <v>9393</v>
      </c>
      <c r="G208" s="117">
        <v>1857</v>
      </c>
      <c r="H208" s="117">
        <v>6222</v>
      </c>
      <c r="I208" s="117">
        <v>1315</v>
      </c>
    </row>
    <row r="209" spans="1:9" x14ac:dyDescent="0.2">
      <c r="A209" s="117"/>
      <c r="B209" s="117" t="s">
        <v>310</v>
      </c>
      <c r="C209" s="117">
        <v>2508</v>
      </c>
      <c r="D209" s="117">
        <v>2441</v>
      </c>
      <c r="E209" s="117">
        <v>67</v>
      </c>
      <c r="F209" s="117">
        <v>9643</v>
      </c>
      <c r="G209" s="117">
        <v>1961</v>
      </c>
      <c r="H209" s="117">
        <v>6486</v>
      </c>
      <c r="I209" s="117">
        <v>1196</v>
      </c>
    </row>
    <row r="210" spans="1:9" x14ac:dyDescent="0.2">
      <c r="A210" s="117"/>
      <c r="B210" s="117" t="s">
        <v>318</v>
      </c>
      <c r="C210" s="117">
        <v>2948</v>
      </c>
      <c r="D210" s="117">
        <v>2876</v>
      </c>
      <c r="E210" s="117">
        <v>73</v>
      </c>
      <c r="F210" s="117">
        <v>9780</v>
      </c>
      <c r="G210" s="117">
        <v>1990</v>
      </c>
      <c r="H210" s="117">
        <v>6695</v>
      </c>
      <c r="I210" s="117">
        <v>1095</v>
      </c>
    </row>
    <row r="211" spans="1:9" x14ac:dyDescent="0.2">
      <c r="A211" s="117" t="s">
        <v>227</v>
      </c>
      <c r="B211" s="117"/>
      <c r="C211" s="117"/>
      <c r="D211" s="117"/>
      <c r="E211" s="117"/>
      <c r="F211" s="117"/>
      <c r="G211" s="117"/>
      <c r="H211" s="117"/>
      <c r="I211" s="117"/>
    </row>
    <row r="212" spans="1:9" x14ac:dyDescent="0.2">
      <c r="A212" s="117" t="s">
        <v>7</v>
      </c>
      <c r="B212" s="117" t="s">
        <v>7</v>
      </c>
      <c r="C212" s="117">
        <v>832</v>
      </c>
      <c r="D212" s="117">
        <v>807</v>
      </c>
      <c r="E212" s="117">
        <v>25</v>
      </c>
      <c r="F212" s="117">
        <v>4956</v>
      </c>
      <c r="G212" s="117">
        <v>1069</v>
      </c>
      <c r="H212" s="117">
        <v>2791</v>
      </c>
      <c r="I212" s="117">
        <v>1096</v>
      </c>
    </row>
    <row r="213" spans="1:9" x14ac:dyDescent="0.2">
      <c r="A213" s="117"/>
      <c r="B213" s="117" t="s">
        <v>301</v>
      </c>
      <c r="C213" s="117">
        <v>217</v>
      </c>
      <c r="D213" s="117">
        <v>217</v>
      </c>
      <c r="E213" s="117" t="s">
        <v>77</v>
      </c>
      <c r="F213" s="117">
        <v>5210</v>
      </c>
      <c r="G213" s="117">
        <v>656</v>
      </c>
      <c r="H213" s="117">
        <v>4183</v>
      </c>
      <c r="I213" s="117">
        <v>371</v>
      </c>
    </row>
    <row r="214" spans="1:9" x14ac:dyDescent="0.2">
      <c r="A214" s="117"/>
      <c r="B214" s="117" t="s">
        <v>302</v>
      </c>
      <c r="C214" s="117">
        <v>100</v>
      </c>
      <c r="D214" s="117">
        <v>100</v>
      </c>
      <c r="E214" s="117" t="s">
        <v>77</v>
      </c>
      <c r="F214" s="117">
        <v>3167</v>
      </c>
      <c r="G214" s="117">
        <v>346</v>
      </c>
      <c r="H214" s="117">
        <v>2045</v>
      </c>
      <c r="I214" s="117">
        <v>776</v>
      </c>
    </row>
    <row r="215" spans="1:9" x14ac:dyDescent="0.2">
      <c r="A215" s="117"/>
      <c r="B215" s="117" t="s">
        <v>303</v>
      </c>
      <c r="C215" s="117">
        <v>147</v>
      </c>
      <c r="D215" s="117">
        <v>127</v>
      </c>
      <c r="E215" s="117">
        <v>20</v>
      </c>
      <c r="F215" s="117">
        <v>1771</v>
      </c>
      <c r="G215" s="117">
        <v>361</v>
      </c>
      <c r="H215" s="117">
        <v>902</v>
      </c>
      <c r="I215" s="117">
        <v>508</v>
      </c>
    </row>
    <row r="216" spans="1:9" x14ac:dyDescent="0.2">
      <c r="A216" s="117"/>
      <c r="B216" s="117" t="s">
        <v>304</v>
      </c>
      <c r="C216" s="117">
        <v>213</v>
      </c>
      <c r="D216" s="117">
        <v>191</v>
      </c>
      <c r="E216" s="117">
        <v>23</v>
      </c>
      <c r="F216" s="117">
        <v>2389</v>
      </c>
      <c r="G216" s="117">
        <v>400</v>
      </c>
      <c r="H216" s="117">
        <v>1353</v>
      </c>
      <c r="I216" s="117">
        <v>636</v>
      </c>
    </row>
    <row r="217" spans="1:9" x14ac:dyDescent="0.2">
      <c r="A217" s="117"/>
      <c r="B217" s="117" t="s">
        <v>305</v>
      </c>
      <c r="C217" s="117">
        <v>246</v>
      </c>
      <c r="D217" s="117">
        <v>220</v>
      </c>
      <c r="E217" s="117">
        <v>25</v>
      </c>
      <c r="F217" s="117">
        <v>3087</v>
      </c>
      <c r="G217" s="117">
        <v>578</v>
      </c>
      <c r="H217" s="117">
        <v>1485</v>
      </c>
      <c r="I217" s="117">
        <v>1024</v>
      </c>
    </row>
    <row r="218" spans="1:9" x14ac:dyDescent="0.2">
      <c r="A218" s="117"/>
      <c r="B218" s="117" t="s">
        <v>306</v>
      </c>
      <c r="C218" s="117">
        <v>382</v>
      </c>
      <c r="D218" s="117">
        <v>382</v>
      </c>
      <c r="E218" s="117" t="s">
        <v>77</v>
      </c>
      <c r="F218" s="117">
        <v>3591</v>
      </c>
      <c r="G218" s="117">
        <v>778</v>
      </c>
      <c r="H218" s="117">
        <v>1944</v>
      </c>
      <c r="I218" s="117">
        <v>869</v>
      </c>
    </row>
    <row r="219" spans="1:9" x14ac:dyDescent="0.2">
      <c r="A219" s="117"/>
      <c r="B219" s="117" t="s">
        <v>307</v>
      </c>
      <c r="C219" s="117">
        <v>693</v>
      </c>
      <c r="D219" s="117">
        <v>672</v>
      </c>
      <c r="E219" s="117">
        <v>21</v>
      </c>
      <c r="F219" s="117">
        <v>5176</v>
      </c>
      <c r="G219" s="117">
        <v>1255</v>
      </c>
      <c r="H219" s="117">
        <v>2690</v>
      </c>
      <c r="I219" s="117">
        <v>1231</v>
      </c>
    </row>
    <row r="220" spans="1:9" x14ac:dyDescent="0.2">
      <c r="A220" s="117"/>
      <c r="B220" s="117" t="s">
        <v>308</v>
      </c>
      <c r="C220" s="117">
        <v>1204</v>
      </c>
      <c r="D220" s="117">
        <v>1175</v>
      </c>
      <c r="E220" s="117">
        <v>28</v>
      </c>
      <c r="F220" s="117">
        <v>8068</v>
      </c>
      <c r="G220" s="117">
        <v>1889</v>
      </c>
      <c r="H220" s="117">
        <v>4320</v>
      </c>
      <c r="I220" s="117">
        <v>1859</v>
      </c>
    </row>
    <row r="221" spans="1:9" x14ac:dyDescent="0.2">
      <c r="A221" s="117"/>
      <c r="B221" s="117" t="s">
        <v>316</v>
      </c>
      <c r="C221" s="117">
        <v>2402</v>
      </c>
      <c r="D221" s="117">
        <v>2329</v>
      </c>
      <c r="E221" s="117">
        <v>73</v>
      </c>
      <c r="F221" s="117">
        <v>10635</v>
      </c>
      <c r="G221" s="117">
        <v>2513</v>
      </c>
      <c r="H221" s="117">
        <v>6084</v>
      </c>
      <c r="I221" s="117">
        <v>2039</v>
      </c>
    </row>
    <row r="222" spans="1:9" x14ac:dyDescent="0.2">
      <c r="A222" s="117"/>
      <c r="B222" s="117" t="s">
        <v>317</v>
      </c>
      <c r="C222" s="117">
        <v>4399</v>
      </c>
      <c r="D222" s="117">
        <v>4318</v>
      </c>
      <c r="E222" s="117">
        <v>81</v>
      </c>
      <c r="F222" s="117">
        <v>8359</v>
      </c>
      <c r="G222" s="117">
        <v>2052</v>
      </c>
      <c r="H222" s="117">
        <v>5487</v>
      </c>
      <c r="I222" s="117">
        <v>820</v>
      </c>
    </row>
    <row r="223" spans="1:9" x14ac:dyDescent="0.2">
      <c r="A223" s="117"/>
      <c r="B223" s="117" t="s">
        <v>309</v>
      </c>
      <c r="C223" s="117">
        <v>2152</v>
      </c>
      <c r="D223" s="117">
        <v>2100</v>
      </c>
      <c r="E223" s="117">
        <v>52</v>
      </c>
      <c r="F223" s="117">
        <v>8949</v>
      </c>
      <c r="G223" s="117">
        <v>2120</v>
      </c>
      <c r="H223" s="117">
        <v>5095</v>
      </c>
      <c r="I223" s="117">
        <v>1735</v>
      </c>
    </row>
    <row r="224" spans="1:9" x14ac:dyDescent="0.2">
      <c r="A224" s="117"/>
      <c r="B224" s="117" t="s">
        <v>310</v>
      </c>
      <c r="C224" s="117">
        <v>2527</v>
      </c>
      <c r="D224" s="117">
        <v>2467</v>
      </c>
      <c r="E224" s="117">
        <v>60</v>
      </c>
      <c r="F224" s="117">
        <v>9346</v>
      </c>
      <c r="G224" s="117">
        <v>2265</v>
      </c>
      <c r="H224" s="117">
        <v>5468</v>
      </c>
      <c r="I224" s="117">
        <v>1614</v>
      </c>
    </row>
    <row r="225" spans="1:9" x14ac:dyDescent="0.2">
      <c r="A225" s="117"/>
      <c r="B225" s="117" t="s">
        <v>318</v>
      </c>
      <c r="C225" s="117">
        <v>3105</v>
      </c>
      <c r="D225" s="117">
        <v>3029</v>
      </c>
      <c r="E225" s="117">
        <v>76</v>
      </c>
      <c r="F225" s="117">
        <v>9834</v>
      </c>
      <c r="G225" s="117">
        <v>2351</v>
      </c>
      <c r="H225" s="117">
        <v>5874</v>
      </c>
      <c r="I225" s="117">
        <v>1610</v>
      </c>
    </row>
    <row r="226" spans="1:9" x14ac:dyDescent="0.2">
      <c r="A226" s="117" t="s">
        <v>30</v>
      </c>
      <c r="B226" s="117" t="s">
        <v>7</v>
      </c>
      <c r="C226" s="117">
        <v>792</v>
      </c>
      <c r="D226" s="117">
        <v>777</v>
      </c>
      <c r="E226" s="117">
        <v>15</v>
      </c>
      <c r="F226" s="117">
        <v>4614</v>
      </c>
      <c r="G226" s="117">
        <v>1090</v>
      </c>
      <c r="H226" s="117">
        <v>2462</v>
      </c>
      <c r="I226" s="117">
        <v>1062</v>
      </c>
    </row>
    <row r="227" spans="1:9" x14ac:dyDescent="0.2">
      <c r="A227" s="117"/>
      <c r="B227" s="117" t="s">
        <v>301</v>
      </c>
      <c r="C227" s="117">
        <v>210</v>
      </c>
      <c r="D227" s="117">
        <v>210</v>
      </c>
      <c r="E227" s="117" t="s">
        <v>77</v>
      </c>
      <c r="F227" s="117">
        <v>4843</v>
      </c>
      <c r="G227" s="117">
        <v>668</v>
      </c>
      <c r="H227" s="117">
        <v>3693</v>
      </c>
      <c r="I227" s="117">
        <v>482</v>
      </c>
    </row>
    <row r="228" spans="1:9" x14ac:dyDescent="0.2">
      <c r="A228" s="117"/>
      <c r="B228" s="117" t="s">
        <v>302</v>
      </c>
      <c r="C228" s="117">
        <v>117</v>
      </c>
      <c r="D228" s="117">
        <v>117</v>
      </c>
      <c r="E228" s="117" t="s">
        <v>77</v>
      </c>
      <c r="F228" s="117">
        <v>3421</v>
      </c>
      <c r="G228" s="117">
        <v>374</v>
      </c>
      <c r="H228" s="117">
        <v>2138</v>
      </c>
      <c r="I228" s="117">
        <v>909</v>
      </c>
    </row>
    <row r="229" spans="1:9" x14ac:dyDescent="0.2">
      <c r="A229" s="117"/>
      <c r="B229" s="117" t="s">
        <v>303</v>
      </c>
      <c r="C229" s="117">
        <v>127</v>
      </c>
      <c r="D229" s="117">
        <v>114</v>
      </c>
      <c r="E229" s="117">
        <v>13</v>
      </c>
      <c r="F229" s="117">
        <v>1560</v>
      </c>
      <c r="G229" s="117">
        <v>313</v>
      </c>
      <c r="H229" s="117">
        <v>795</v>
      </c>
      <c r="I229" s="117">
        <v>451</v>
      </c>
    </row>
    <row r="230" spans="1:9" x14ac:dyDescent="0.2">
      <c r="A230" s="117"/>
      <c r="B230" s="117" t="s">
        <v>304</v>
      </c>
      <c r="C230" s="117">
        <v>124</v>
      </c>
      <c r="D230" s="117">
        <v>124</v>
      </c>
      <c r="E230" s="117" t="s">
        <v>77</v>
      </c>
      <c r="F230" s="117">
        <v>1836</v>
      </c>
      <c r="G230" s="117">
        <v>318</v>
      </c>
      <c r="H230" s="117">
        <v>793</v>
      </c>
      <c r="I230" s="117">
        <v>725</v>
      </c>
    </row>
    <row r="231" spans="1:9" x14ac:dyDescent="0.2">
      <c r="A231" s="117"/>
      <c r="B231" s="117" t="s">
        <v>305</v>
      </c>
      <c r="C231" s="117">
        <v>170</v>
      </c>
      <c r="D231" s="117">
        <v>170</v>
      </c>
      <c r="E231" s="117" t="s">
        <v>77</v>
      </c>
      <c r="F231" s="117">
        <v>2405</v>
      </c>
      <c r="G231" s="117">
        <v>488</v>
      </c>
      <c r="H231" s="117">
        <v>1177</v>
      </c>
      <c r="I231" s="117">
        <v>740</v>
      </c>
    </row>
    <row r="232" spans="1:9" x14ac:dyDescent="0.2">
      <c r="A232" s="117"/>
      <c r="B232" s="117" t="s">
        <v>306</v>
      </c>
      <c r="C232" s="117">
        <v>440</v>
      </c>
      <c r="D232" s="117">
        <v>440</v>
      </c>
      <c r="E232" s="117" t="s">
        <v>77</v>
      </c>
      <c r="F232" s="117">
        <v>2900</v>
      </c>
      <c r="G232" s="117">
        <v>691</v>
      </c>
      <c r="H232" s="117">
        <v>1428</v>
      </c>
      <c r="I232" s="117">
        <v>780</v>
      </c>
    </row>
    <row r="233" spans="1:9" x14ac:dyDescent="0.2">
      <c r="A233" s="117"/>
      <c r="B233" s="117" t="s">
        <v>307</v>
      </c>
      <c r="C233" s="117">
        <v>805</v>
      </c>
      <c r="D233" s="117">
        <v>784</v>
      </c>
      <c r="E233" s="117">
        <v>21</v>
      </c>
      <c r="F233" s="117">
        <v>4624</v>
      </c>
      <c r="G233" s="117">
        <v>1322</v>
      </c>
      <c r="H233" s="117">
        <v>2352</v>
      </c>
      <c r="I233" s="117">
        <v>951</v>
      </c>
    </row>
    <row r="234" spans="1:9" x14ac:dyDescent="0.2">
      <c r="A234" s="117"/>
      <c r="B234" s="117" t="s">
        <v>308</v>
      </c>
      <c r="C234" s="117">
        <v>1410</v>
      </c>
      <c r="D234" s="117">
        <v>1390</v>
      </c>
      <c r="E234" s="117">
        <v>20</v>
      </c>
      <c r="F234" s="117">
        <v>8231</v>
      </c>
      <c r="G234" s="117">
        <v>2072</v>
      </c>
      <c r="H234" s="117">
        <v>4190</v>
      </c>
      <c r="I234" s="117">
        <v>1969</v>
      </c>
    </row>
    <row r="235" spans="1:9" x14ac:dyDescent="0.2">
      <c r="A235" s="117"/>
      <c r="B235" s="117" t="s">
        <v>316</v>
      </c>
      <c r="C235" s="117">
        <v>2685</v>
      </c>
      <c r="D235" s="117">
        <v>2617</v>
      </c>
      <c r="E235" s="117">
        <v>68</v>
      </c>
      <c r="F235" s="117">
        <v>11993</v>
      </c>
      <c r="G235" s="117">
        <v>3153</v>
      </c>
      <c r="H235" s="117">
        <v>6559</v>
      </c>
      <c r="I235" s="117">
        <v>2281</v>
      </c>
    </row>
    <row r="236" spans="1:9" x14ac:dyDescent="0.2">
      <c r="A236" s="117"/>
      <c r="B236" s="117" t="s">
        <v>317</v>
      </c>
      <c r="C236" s="117">
        <v>4520</v>
      </c>
      <c r="D236" s="117">
        <v>4434</v>
      </c>
      <c r="E236" s="117">
        <v>86</v>
      </c>
      <c r="F236" s="117">
        <v>9601</v>
      </c>
      <c r="G236" s="117">
        <v>2688</v>
      </c>
      <c r="H236" s="117">
        <v>5672</v>
      </c>
      <c r="I236" s="117">
        <v>1241</v>
      </c>
    </row>
    <row r="237" spans="1:9" x14ac:dyDescent="0.2">
      <c r="A237" s="117"/>
      <c r="B237" s="117" t="s">
        <v>309</v>
      </c>
      <c r="C237" s="117">
        <v>2208</v>
      </c>
      <c r="D237" s="117">
        <v>2165</v>
      </c>
      <c r="E237" s="117">
        <v>43</v>
      </c>
      <c r="F237" s="117">
        <v>9605</v>
      </c>
      <c r="G237" s="117">
        <v>2495</v>
      </c>
      <c r="H237" s="117">
        <v>5133</v>
      </c>
      <c r="I237" s="117">
        <v>1977</v>
      </c>
    </row>
    <row r="238" spans="1:9" x14ac:dyDescent="0.2">
      <c r="A238" s="117"/>
      <c r="B238" s="117" t="s">
        <v>310</v>
      </c>
      <c r="C238" s="117">
        <v>2588</v>
      </c>
      <c r="D238" s="117">
        <v>2535</v>
      </c>
      <c r="E238" s="117">
        <v>53</v>
      </c>
      <c r="F238" s="117">
        <v>10351</v>
      </c>
      <c r="G238" s="117">
        <v>2751</v>
      </c>
      <c r="H238" s="117">
        <v>5640</v>
      </c>
      <c r="I238" s="117">
        <v>1959</v>
      </c>
    </row>
    <row r="239" spans="1:9" x14ac:dyDescent="0.2">
      <c r="A239" s="117"/>
      <c r="B239" s="117" t="s">
        <v>318</v>
      </c>
      <c r="C239" s="117">
        <v>3203</v>
      </c>
      <c r="D239" s="117">
        <v>3130</v>
      </c>
      <c r="E239" s="117">
        <v>73</v>
      </c>
      <c r="F239" s="117">
        <v>11318</v>
      </c>
      <c r="G239" s="117">
        <v>3022</v>
      </c>
      <c r="H239" s="117">
        <v>6309</v>
      </c>
      <c r="I239" s="117">
        <v>1987</v>
      </c>
    </row>
    <row r="240" spans="1:9" x14ac:dyDescent="0.2">
      <c r="A240" s="117" t="s">
        <v>31</v>
      </c>
      <c r="B240" s="117" t="s">
        <v>7</v>
      </c>
      <c r="C240" s="117">
        <v>870</v>
      </c>
      <c r="D240" s="117">
        <v>835</v>
      </c>
      <c r="E240" s="117">
        <v>35</v>
      </c>
      <c r="F240" s="117">
        <v>5281</v>
      </c>
      <c r="G240" s="117">
        <v>1050</v>
      </c>
      <c r="H240" s="117">
        <v>3104</v>
      </c>
      <c r="I240" s="117">
        <v>1127</v>
      </c>
    </row>
    <row r="241" spans="1:9" x14ac:dyDescent="0.2">
      <c r="A241" s="117"/>
      <c r="B241" s="117" t="s">
        <v>301</v>
      </c>
      <c r="C241" s="117">
        <v>224</v>
      </c>
      <c r="D241" s="117">
        <v>224</v>
      </c>
      <c r="E241" s="117" t="s">
        <v>77</v>
      </c>
      <c r="F241" s="117">
        <v>5596</v>
      </c>
      <c r="G241" s="117">
        <v>642</v>
      </c>
      <c r="H241" s="117">
        <v>4700</v>
      </c>
      <c r="I241" s="117">
        <v>254</v>
      </c>
    </row>
    <row r="242" spans="1:9" x14ac:dyDescent="0.2">
      <c r="A242" s="117"/>
      <c r="B242" s="117" t="s">
        <v>302</v>
      </c>
      <c r="C242" s="117">
        <v>81</v>
      </c>
      <c r="D242" s="117">
        <v>81</v>
      </c>
      <c r="E242" s="117" t="s">
        <v>77</v>
      </c>
      <c r="F242" s="117">
        <v>2900</v>
      </c>
      <c r="G242" s="117">
        <v>317</v>
      </c>
      <c r="H242" s="117">
        <v>1946</v>
      </c>
      <c r="I242" s="117">
        <v>637</v>
      </c>
    </row>
    <row r="243" spans="1:9" x14ac:dyDescent="0.2">
      <c r="A243" s="117"/>
      <c r="B243" s="117" t="s">
        <v>303</v>
      </c>
      <c r="C243" s="117">
        <v>169</v>
      </c>
      <c r="D243" s="117">
        <v>142</v>
      </c>
      <c r="E243" s="117">
        <v>27</v>
      </c>
      <c r="F243" s="117">
        <v>1996</v>
      </c>
      <c r="G243" s="117">
        <v>412</v>
      </c>
      <c r="H243" s="117">
        <v>1015</v>
      </c>
      <c r="I243" s="117">
        <v>569</v>
      </c>
    </row>
    <row r="244" spans="1:9" x14ac:dyDescent="0.2">
      <c r="A244" s="117"/>
      <c r="B244" s="117" t="s">
        <v>304</v>
      </c>
      <c r="C244" s="117">
        <v>306</v>
      </c>
      <c r="D244" s="117">
        <v>260</v>
      </c>
      <c r="E244" s="117">
        <v>46</v>
      </c>
      <c r="F244" s="117">
        <v>2963</v>
      </c>
      <c r="G244" s="117">
        <v>485</v>
      </c>
      <c r="H244" s="117">
        <v>1934</v>
      </c>
      <c r="I244" s="117">
        <v>544</v>
      </c>
    </row>
    <row r="245" spans="1:9" x14ac:dyDescent="0.2">
      <c r="A245" s="117"/>
      <c r="B245" s="117" t="s">
        <v>305</v>
      </c>
      <c r="C245" s="117">
        <v>323</v>
      </c>
      <c r="D245" s="117">
        <v>272</v>
      </c>
      <c r="E245" s="117">
        <v>51</v>
      </c>
      <c r="F245" s="117">
        <v>3783</v>
      </c>
      <c r="G245" s="117">
        <v>670</v>
      </c>
      <c r="H245" s="117">
        <v>1800</v>
      </c>
      <c r="I245" s="117">
        <v>1313</v>
      </c>
    </row>
    <row r="246" spans="1:9" x14ac:dyDescent="0.2">
      <c r="A246" s="117"/>
      <c r="B246" s="117" t="s">
        <v>306</v>
      </c>
      <c r="C246" s="117">
        <v>323</v>
      </c>
      <c r="D246" s="117">
        <v>323</v>
      </c>
      <c r="E246" s="117" t="s">
        <v>77</v>
      </c>
      <c r="F246" s="117">
        <v>4304</v>
      </c>
      <c r="G246" s="117">
        <v>867</v>
      </c>
      <c r="H246" s="117">
        <v>2476</v>
      </c>
      <c r="I246" s="117">
        <v>961</v>
      </c>
    </row>
    <row r="247" spans="1:9" x14ac:dyDescent="0.2">
      <c r="A247" s="117"/>
      <c r="B247" s="117" t="s">
        <v>307</v>
      </c>
      <c r="C247" s="117">
        <v>583</v>
      </c>
      <c r="D247" s="117">
        <v>562</v>
      </c>
      <c r="E247" s="117">
        <v>21</v>
      </c>
      <c r="F247" s="117">
        <v>5720</v>
      </c>
      <c r="G247" s="117">
        <v>1190</v>
      </c>
      <c r="H247" s="117">
        <v>3023</v>
      </c>
      <c r="I247" s="117">
        <v>1507</v>
      </c>
    </row>
    <row r="248" spans="1:9" x14ac:dyDescent="0.2">
      <c r="A248" s="117"/>
      <c r="B248" s="117" t="s">
        <v>308</v>
      </c>
      <c r="C248" s="117">
        <v>1011</v>
      </c>
      <c r="D248" s="117">
        <v>974</v>
      </c>
      <c r="E248" s="117">
        <v>37</v>
      </c>
      <c r="F248" s="117">
        <v>7916</v>
      </c>
      <c r="G248" s="117">
        <v>1719</v>
      </c>
      <c r="H248" s="117">
        <v>4441</v>
      </c>
      <c r="I248" s="117">
        <v>1756</v>
      </c>
    </row>
    <row r="249" spans="1:9" x14ac:dyDescent="0.2">
      <c r="A249" s="117"/>
      <c r="B249" s="117" t="s">
        <v>316</v>
      </c>
      <c r="C249" s="117">
        <v>2188</v>
      </c>
      <c r="D249" s="117">
        <v>2110</v>
      </c>
      <c r="E249" s="117">
        <v>77</v>
      </c>
      <c r="F249" s="117">
        <v>9604</v>
      </c>
      <c r="G249" s="117">
        <v>2027</v>
      </c>
      <c r="H249" s="117">
        <v>5723</v>
      </c>
      <c r="I249" s="117">
        <v>1855</v>
      </c>
    </row>
    <row r="250" spans="1:9" x14ac:dyDescent="0.2">
      <c r="A250" s="117"/>
      <c r="B250" s="117" t="s">
        <v>317</v>
      </c>
      <c r="C250" s="117">
        <v>4344</v>
      </c>
      <c r="D250" s="117">
        <v>4265</v>
      </c>
      <c r="E250" s="117">
        <v>79</v>
      </c>
      <c r="F250" s="117">
        <v>7793</v>
      </c>
      <c r="G250" s="117">
        <v>1763</v>
      </c>
      <c r="H250" s="117">
        <v>5402</v>
      </c>
      <c r="I250" s="117">
        <v>628</v>
      </c>
    </row>
    <row r="251" spans="1:9" x14ac:dyDescent="0.2">
      <c r="A251" s="117"/>
      <c r="B251" s="117" t="s">
        <v>309</v>
      </c>
      <c r="C251" s="117">
        <v>2109</v>
      </c>
      <c r="D251" s="117">
        <v>2050</v>
      </c>
      <c r="E251" s="117">
        <v>59</v>
      </c>
      <c r="F251" s="117">
        <v>8440</v>
      </c>
      <c r="G251" s="117">
        <v>1829</v>
      </c>
      <c r="H251" s="117">
        <v>5065</v>
      </c>
      <c r="I251" s="117">
        <v>1547</v>
      </c>
    </row>
    <row r="252" spans="1:9" x14ac:dyDescent="0.2">
      <c r="A252" s="117"/>
      <c r="B252" s="117" t="s">
        <v>310</v>
      </c>
      <c r="C252" s="117">
        <v>2483</v>
      </c>
      <c r="D252" s="117">
        <v>2417</v>
      </c>
      <c r="E252" s="117">
        <v>66</v>
      </c>
      <c r="F252" s="117">
        <v>8621</v>
      </c>
      <c r="G252" s="117">
        <v>1913</v>
      </c>
      <c r="H252" s="117">
        <v>5343</v>
      </c>
      <c r="I252" s="117">
        <v>1364</v>
      </c>
    </row>
    <row r="253" spans="1:9" x14ac:dyDescent="0.2">
      <c r="A253" s="117"/>
      <c r="B253" s="117" t="s">
        <v>318</v>
      </c>
      <c r="C253" s="117">
        <v>3042</v>
      </c>
      <c r="D253" s="117">
        <v>2964</v>
      </c>
      <c r="E253" s="117">
        <v>78</v>
      </c>
      <c r="F253" s="117">
        <v>8886</v>
      </c>
      <c r="G253" s="117">
        <v>1922</v>
      </c>
      <c r="H253" s="117">
        <v>5596</v>
      </c>
      <c r="I253" s="117">
        <v>1369</v>
      </c>
    </row>
    <row r="254" spans="1:9" x14ac:dyDescent="0.2">
      <c r="A254" s="117" t="s">
        <v>228</v>
      </c>
      <c r="B254" s="117"/>
      <c r="C254" s="117"/>
      <c r="D254" s="117"/>
      <c r="E254" s="117"/>
      <c r="F254" s="117"/>
      <c r="G254" s="117"/>
      <c r="H254" s="117"/>
      <c r="I254" s="117"/>
    </row>
    <row r="255" spans="1:9" x14ac:dyDescent="0.2">
      <c r="A255" s="117" t="s">
        <v>7</v>
      </c>
      <c r="B255" s="117" t="s">
        <v>7</v>
      </c>
      <c r="C255" s="117">
        <v>1219</v>
      </c>
      <c r="D255" s="117">
        <v>1182</v>
      </c>
      <c r="E255" s="117">
        <v>37</v>
      </c>
      <c r="F255" s="117">
        <v>5477</v>
      </c>
      <c r="G255" s="117">
        <v>1504</v>
      </c>
      <c r="H255" s="117">
        <v>3227</v>
      </c>
      <c r="I255" s="117">
        <v>746</v>
      </c>
    </row>
    <row r="256" spans="1:9" x14ac:dyDescent="0.2">
      <c r="A256" s="117"/>
      <c r="B256" s="117" t="s">
        <v>301</v>
      </c>
      <c r="C256" s="117">
        <v>349</v>
      </c>
      <c r="D256" s="117">
        <v>349</v>
      </c>
      <c r="E256" s="117" t="s">
        <v>77</v>
      </c>
      <c r="F256" s="117">
        <v>5349</v>
      </c>
      <c r="G256" s="117">
        <v>1021</v>
      </c>
      <c r="H256" s="117">
        <v>3601</v>
      </c>
      <c r="I256" s="117">
        <v>727</v>
      </c>
    </row>
    <row r="257" spans="1:9" x14ac:dyDescent="0.2">
      <c r="A257" s="117"/>
      <c r="B257" s="117" t="s">
        <v>302</v>
      </c>
      <c r="C257" s="117">
        <v>115</v>
      </c>
      <c r="D257" s="117">
        <v>101</v>
      </c>
      <c r="E257" s="117">
        <v>14</v>
      </c>
      <c r="F257" s="117">
        <v>3234</v>
      </c>
      <c r="G257" s="117">
        <v>437</v>
      </c>
      <c r="H257" s="117">
        <v>1841</v>
      </c>
      <c r="I257" s="117">
        <v>956</v>
      </c>
    </row>
    <row r="258" spans="1:9" x14ac:dyDescent="0.2">
      <c r="A258" s="117"/>
      <c r="B258" s="117" t="s">
        <v>303</v>
      </c>
      <c r="C258" s="117">
        <v>172</v>
      </c>
      <c r="D258" s="117">
        <v>139</v>
      </c>
      <c r="E258" s="117">
        <v>32</v>
      </c>
      <c r="F258" s="117">
        <v>2178</v>
      </c>
      <c r="G258" s="117">
        <v>409</v>
      </c>
      <c r="H258" s="117">
        <v>1414</v>
      </c>
      <c r="I258" s="117">
        <v>355</v>
      </c>
    </row>
    <row r="259" spans="1:9" x14ac:dyDescent="0.2">
      <c r="A259" s="117"/>
      <c r="B259" s="117" t="s">
        <v>304</v>
      </c>
      <c r="C259" s="117">
        <v>341</v>
      </c>
      <c r="D259" s="117">
        <v>310</v>
      </c>
      <c r="E259" s="117">
        <v>30</v>
      </c>
      <c r="F259" s="117">
        <v>2992</v>
      </c>
      <c r="G259" s="117">
        <v>722</v>
      </c>
      <c r="H259" s="117">
        <v>1884</v>
      </c>
      <c r="I259" s="117">
        <v>386</v>
      </c>
    </row>
    <row r="260" spans="1:9" x14ac:dyDescent="0.2">
      <c r="A260" s="117"/>
      <c r="B260" s="117" t="s">
        <v>305</v>
      </c>
      <c r="C260" s="117">
        <v>337</v>
      </c>
      <c r="D260" s="117">
        <v>319</v>
      </c>
      <c r="E260" s="117">
        <v>18</v>
      </c>
      <c r="F260" s="117">
        <v>3425</v>
      </c>
      <c r="G260" s="117">
        <v>802</v>
      </c>
      <c r="H260" s="117">
        <v>1853</v>
      </c>
      <c r="I260" s="117">
        <v>770</v>
      </c>
    </row>
    <row r="261" spans="1:9" x14ac:dyDescent="0.2">
      <c r="A261" s="117"/>
      <c r="B261" s="117" t="s">
        <v>306</v>
      </c>
      <c r="C261" s="117">
        <v>599</v>
      </c>
      <c r="D261" s="117">
        <v>571</v>
      </c>
      <c r="E261" s="117">
        <v>28</v>
      </c>
      <c r="F261" s="117">
        <v>3928</v>
      </c>
      <c r="G261" s="117">
        <v>991</v>
      </c>
      <c r="H261" s="117">
        <v>2118</v>
      </c>
      <c r="I261" s="117">
        <v>819</v>
      </c>
    </row>
    <row r="262" spans="1:9" x14ac:dyDescent="0.2">
      <c r="A262" s="117"/>
      <c r="B262" s="117" t="s">
        <v>307</v>
      </c>
      <c r="C262" s="117">
        <v>950</v>
      </c>
      <c r="D262" s="117">
        <v>917</v>
      </c>
      <c r="E262" s="117">
        <v>33</v>
      </c>
      <c r="F262" s="117">
        <v>4955</v>
      </c>
      <c r="G262" s="117">
        <v>1516</v>
      </c>
      <c r="H262" s="117">
        <v>2826</v>
      </c>
      <c r="I262" s="117">
        <v>613</v>
      </c>
    </row>
    <row r="263" spans="1:9" x14ac:dyDescent="0.2">
      <c r="A263" s="117"/>
      <c r="B263" s="117" t="s">
        <v>308</v>
      </c>
      <c r="C263" s="117">
        <v>1543</v>
      </c>
      <c r="D263" s="117">
        <v>1497</v>
      </c>
      <c r="E263" s="117">
        <v>46</v>
      </c>
      <c r="F263" s="117">
        <v>7709</v>
      </c>
      <c r="G263" s="117">
        <v>2190</v>
      </c>
      <c r="H263" s="117">
        <v>4614</v>
      </c>
      <c r="I263" s="117">
        <v>905</v>
      </c>
    </row>
    <row r="264" spans="1:9" x14ac:dyDescent="0.2">
      <c r="A264" s="117"/>
      <c r="B264" s="117" t="s">
        <v>316</v>
      </c>
      <c r="C264" s="117">
        <v>2491</v>
      </c>
      <c r="D264" s="117">
        <v>2417</v>
      </c>
      <c r="E264" s="117">
        <v>74</v>
      </c>
      <c r="F264" s="117">
        <v>9226</v>
      </c>
      <c r="G264" s="117">
        <v>2736</v>
      </c>
      <c r="H264" s="117">
        <v>5392</v>
      </c>
      <c r="I264" s="117">
        <v>1098</v>
      </c>
    </row>
    <row r="265" spans="1:9" x14ac:dyDescent="0.2">
      <c r="A265" s="117"/>
      <c r="B265" s="117" t="s">
        <v>317</v>
      </c>
      <c r="C265" s="117">
        <v>4408</v>
      </c>
      <c r="D265" s="117">
        <v>4355</v>
      </c>
      <c r="E265" s="117">
        <v>53</v>
      </c>
      <c r="F265" s="117">
        <v>8320</v>
      </c>
      <c r="G265" s="117">
        <v>2668</v>
      </c>
      <c r="H265" s="117">
        <v>5223</v>
      </c>
      <c r="I265" s="117">
        <v>429</v>
      </c>
    </row>
    <row r="266" spans="1:9" x14ac:dyDescent="0.2">
      <c r="A266" s="117"/>
      <c r="B266" s="117" t="s">
        <v>309</v>
      </c>
      <c r="C266" s="117">
        <v>2434</v>
      </c>
      <c r="D266" s="117">
        <v>2378</v>
      </c>
      <c r="E266" s="117">
        <v>56</v>
      </c>
      <c r="F266" s="117">
        <v>8329</v>
      </c>
      <c r="G266" s="117">
        <v>2465</v>
      </c>
      <c r="H266" s="117">
        <v>4992</v>
      </c>
      <c r="I266" s="117">
        <v>871</v>
      </c>
    </row>
    <row r="267" spans="1:9" x14ac:dyDescent="0.2">
      <c r="A267" s="117"/>
      <c r="B267" s="117" t="s">
        <v>310</v>
      </c>
      <c r="C267" s="117">
        <v>2784</v>
      </c>
      <c r="D267" s="117">
        <v>2722</v>
      </c>
      <c r="E267" s="117">
        <v>62</v>
      </c>
      <c r="F267" s="117">
        <v>8636</v>
      </c>
      <c r="G267" s="117">
        <v>2614</v>
      </c>
      <c r="H267" s="117">
        <v>5171</v>
      </c>
      <c r="I267" s="117">
        <v>851</v>
      </c>
    </row>
    <row r="268" spans="1:9" x14ac:dyDescent="0.2">
      <c r="A268" s="117"/>
      <c r="B268" s="117" t="s">
        <v>318</v>
      </c>
      <c r="C268" s="117">
        <v>3225</v>
      </c>
      <c r="D268" s="117">
        <v>3159</v>
      </c>
      <c r="E268" s="117">
        <v>66</v>
      </c>
      <c r="F268" s="117">
        <v>8879</v>
      </c>
      <c r="G268" s="117">
        <v>2710</v>
      </c>
      <c r="H268" s="117">
        <v>5327</v>
      </c>
      <c r="I268" s="117">
        <v>842</v>
      </c>
    </row>
    <row r="269" spans="1:9" x14ac:dyDescent="0.2">
      <c r="A269" s="117" t="s">
        <v>30</v>
      </c>
      <c r="B269" s="117" t="s">
        <v>7</v>
      </c>
      <c r="C269" s="117">
        <v>1207</v>
      </c>
      <c r="D269" s="117">
        <v>1174</v>
      </c>
      <c r="E269" s="117">
        <v>33</v>
      </c>
      <c r="F269" s="117">
        <v>4959</v>
      </c>
      <c r="G269" s="117">
        <v>1456</v>
      </c>
      <c r="H269" s="117">
        <v>2789</v>
      </c>
      <c r="I269" s="117">
        <v>713</v>
      </c>
    </row>
    <row r="270" spans="1:9" x14ac:dyDescent="0.2">
      <c r="A270" s="117"/>
      <c r="B270" s="117" t="s">
        <v>301</v>
      </c>
      <c r="C270" s="117">
        <v>399</v>
      </c>
      <c r="D270" s="117">
        <v>399</v>
      </c>
      <c r="E270" s="117" t="s">
        <v>77</v>
      </c>
      <c r="F270" s="117">
        <v>5101</v>
      </c>
      <c r="G270" s="117">
        <v>785</v>
      </c>
      <c r="H270" s="117">
        <v>3460</v>
      </c>
      <c r="I270" s="117">
        <v>856</v>
      </c>
    </row>
    <row r="271" spans="1:9" x14ac:dyDescent="0.2">
      <c r="A271" s="117"/>
      <c r="B271" s="117" t="s">
        <v>302</v>
      </c>
      <c r="C271" s="117">
        <v>104</v>
      </c>
      <c r="D271" s="117">
        <v>97</v>
      </c>
      <c r="E271" s="117">
        <v>7</v>
      </c>
      <c r="F271" s="117">
        <v>3617</v>
      </c>
      <c r="G271" s="117">
        <v>487</v>
      </c>
      <c r="H271" s="117">
        <v>2118</v>
      </c>
      <c r="I271" s="117">
        <v>1012</v>
      </c>
    </row>
    <row r="272" spans="1:9" x14ac:dyDescent="0.2">
      <c r="A272" s="117"/>
      <c r="B272" s="117" t="s">
        <v>303</v>
      </c>
      <c r="C272" s="117">
        <v>167</v>
      </c>
      <c r="D272" s="117">
        <v>126</v>
      </c>
      <c r="E272" s="117">
        <v>41</v>
      </c>
      <c r="F272" s="117">
        <v>1647</v>
      </c>
      <c r="G272" s="117">
        <v>304</v>
      </c>
      <c r="H272" s="117">
        <v>1134</v>
      </c>
      <c r="I272" s="117">
        <v>209</v>
      </c>
    </row>
    <row r="273" spans="1:9" x14ac:dyDescent="0.2">
      <c r="A273" s="117"/>
      <c r="B273" s="117" t="s">
        <v>304</v>
      </c>
      <c r="C273" s="117">
        <v>305</v>
      </c>
      <c r="D273" s="117">
        <v>286</v>
      </c>
      <c r="E273" s="117">
        <v>20</v>
      </c>
      <c r="F273" s="117">
        <v>1760</v>
      </c>
      <c r="G273" s="117">
        <v>414</v>
      </c>
      <c r="H273" s="117">
        <v>1048</v>
      </c>
      <c r="I273" s="117">
        <v>299</v>
      </c>
    </row>
    <row r="274" spans="1:9" x14ac:dyDescent="0.2">
      <c r="A274" s="117"/>
      <c r="B274" s="117" t="s">
        <v>305</v>
      </c>
      <c r="C274" s="117">
        <v>318</v>
      </c>
      <c r="D274" s="117">
        <v>309</v>
      </c>
      <c r="E274" s="117">
        <v>9</v>
      </c>
      <c r="F274" s="117">
        <v>2483</v>
      </c>
      <c r="G274" s="117">
        <v>681</v>
      </c>
      <c r="H274" s="117">
        <v>1202</v>
      </c>
      <c r="I274" s="117">
        <v>600</v>
      </c>
    </row>
    <row r="275" spans="1:9" x14ac:dyDescent="0.2">
      <c r="A275" s="117"/>
      <c r="B275" s="117" t="s">
        <v>306</v>
      </c>
      <c r="C275" s="117">
        <v>619</v>
      </c>
      <c r="D275" s="117">
        <v>571</v>
      </c>
      <c r="E275" s="117">
        <v>48</v>
      </c>
      <c r="F275" s="117">
        <v>3453</v>
      </c>
      <c r="G275" s="117">
        <v>770</v>
      </c>
      <c r="H275" s="117">
        <v>1774</v>
      </c>
      <c r="I275" s="117">
        <v>909</v>
      </c>
    </row>
    <row r="276" spans="1:9" x14ac:dyDescent="0.2">
      <c r="A276" s="117"/>
      <c r="B276" s="117" t="s">
        <v>307</v>
      </c>
      <c r="C276" s="117">
        <v>1084</v>
      </c>
      <c r="D276" s="117">
        <v>1044</v>
      </c>
      <c r="E276" s="117">
        <v>39</v>
      </c>
      <c r="F276" s="117">
        <v>4662</v>
      </c>
      <c r="G276" s="117">
        <v>1515</v>
      </c>
      <c r="H276" s="117">
        <v>2599</v>
      </c>
      <c r="I276" s="117">
        <v>548</v>
      </c>
    </row>
    <row r="277" spans="1:9" x14ac:dyDescent="0.2">
      <c r="A277" s="117"/>
      <c r="B277" s="117" t="s">
        <v>308</v>
      </c>
      <c r="C277" s="117">
        <v>1920</v>
      </c>
      <c r="D277" s="117">
        <v>1887</v>
      </c>
      <c r="E277" s="117">
        <v>33</v>
      </c>
      <c r="F277" s="117">
        <v>7403</v>
      </c>
      <c r="G277" s="117">
        <v>2421</v>
      </c>
      <c r="H277" s="117">
        <v>4228</v>
      </c>
      <c r="I277" s="117">
        <v>755</v>
      </c>
    </row>
    <row r="278" spans="1:9" x14ac:dyDescent="0.2">
      <c r="A278" s="117"/>
      <c r="B278" s="117" t="s">
        <v>316</v>
      </c>
      <c r="C278" s="117">
        <v>2870</v>
      </c>
      <c r="D278" s="117">
        <v>2819</v>
      </c>
      <c r="E278" s="117">
        <v>51</v>
      </c>
      <c r="F278" s="117">
        <v>10021</v>
      </c>
      <c r="G278" s="117">
        <v>3231</v>
      </c>
      <c r="H278" s="117">
        <v>5465</v>
      </c>
      <c r="I278" s="117">
        <v>1325</v>
      </c>
    </row>
    <row r="279" spans="1:9" x14ac:dyDescent="0.2">
      <c r="A279" s="117"/>
      <c r="B279" s="117" t="s">
        <v>317</v>
      </c>
      <c r="C279" s="117">
        <v>4778</v>
      </c>
      <c r="D279" s="117">
        <v>4710</v>
      </c>
      <c r="E279" s="117">
        <v>68</v>
      </c>
      <c r="F279" s="117">
        <v>9010</v>
      </c>
      <c r="G279" s="117">
        <v>3258</v>
      </c>
      <c r="H279" s="117">
        <v>5316</v>
      </c>
      <c r="I279" s="117">
        <v>436</v>
      </c>
    </row>
    <row r="280" spans="1:9" x14ac:dyDescent="0.2">
      <c r="A280" s="117"/>
      <c r="B280" s="117" t="s">
        <v>309</v>
      </c>
      <c r="C280" s="117">
        <v>2627</v>
      </c>
      <c r="D280" s="117">
        <v>2583</v>
      </c>
      <c r="E280" s="117">
        <v>44</v>
      </c>
      <c r="F280" s="117">
        <v>8462</v>
      </c>
      <c r="G280" s="117">
        <v>2796</v>
      </c>
      <c r="H280" s="117">
        <v>4775</v>
      </c>
      <c r="I280" s="117">
        <v>891</v>
      </c>
    </row>
    <row r="281" spans="1:9" x14ac:dyDescent="0.2">
      <c r="A281" s="117"/>
      <c r="B281" s="117" t="s">
        <v>310</v>
      </c>
      <c r="C281" s="117">
        <v>3008</v>
      </c>
      <c r="D281" s="117">
        <v>2959</v>
      </c>
      <c r="E281" s="117">
        <v>49</v>
      </c>
      <c r="F281" s="117">
        <v>9051</v>
      </c>
      <c r="G281" s="117">
        <v>3027</v>
      </c>
      <c r="H281" s="117">
        <v>5105</v>
      </c>
      <c r="I281" s="117">
        <v>919</v>
      </c>
    </row>
    <row r="282" spans="1:9" x14ac:dyDescent="0.2">
      <c r="A282" s="117"/>
      <c r="B282" s="117" t="s">
        <v>318</v>
      </c>
      <c r="C282" s="117">
        <v>3460</v>
      </c>
      <c r="D282" s="117">
        <v>3403</v>
      </c>
      <c r="E282" s="117">
        <v>56</v>
      </c>
      <c r="F282" s="117">
        <v>9709</v>
      </c>
      <c r="G282" s="117">
        <v>3239</v>
      </c>
      <c r="H282" s="117">
        <v>5419</v>
      </c>
      <c r="I282" s="117">
        <v>1051</v>
      </c>
    </row>
    <row r="283" spans="1:9" x14ac:dyDescent="0.2">
      <c r="A283" s="117" t="s">
        <v>31</v>
      </c>
      <c r="B283" s="117" t="s">
        <v>7</v>
      </c>
      <c r="C283" s="117">
        <v>1230</v>
      </c>
      <c r="D283" s="117">
        <v>1190</v>
      </c>
      <c r="E283" s="117">
        <v>40</v>
      </c>
      <c r="F283" s="117">
        <v>5939</v>
      </c>
      <c r="G283" s="117">
        <v>1547</v>
      </c>
      <c r="H283" s="117">
        <v>3618</v>
      </c>
      <c r="I283" s="117">
        <v>774</v>
      </c>
    </row>
    <row r="284" spans="1:9" x14ac:dyDescent="0.2">
      <c r="A284" s="117"/>
      <c r="B284" s="117" t="s">
        <v>301</v>
      </c>
      <c r="C284" s="117">
        <v>298</v>
      </c>
      <c r="D284" s="117">
        <v>298</v>
      </c>
      <c r="E284" s="117" t="s">
        <v>77</v>
      </c>
      <c r="F284" s="117">
        <v>5607</v>
      </c>
      <c r="G284" s="117">
        <v>1267</v>
      </c>
      <c r="H284" s="117">
        <v>3746</v>
      </c>
      <c r="I284" s="117">
        <v>594</v>
      </c>
    </row>
    <row r="285" spans="1:9" x14ac:dyDescent="0.2">
      <c r="A285" s="117"/>
      <c r="B285" s="117" t="s">
        <v>302</v>
      </c>
      <c r="C285" s="117">
        <v>126</v>
      </c>
      <c r="D285" s="117">
        <v>104</v>
      </c>
      <c r="E285" s="117">
        <v>22</v>
      </c>
      <c r="F285" s="117">
        <v>2831</v>
      </c>
      <c r="G285" s="117">
        <v>385</v>
      </c>
      <c r="H285" s="117">
        <v>1550</v>
      </c>
      <c r="I285" s="117">
        <v>897</v>
      </c>
    </row>
    <row r="286" spans="1:9" x14ac:dyDescent="0.2">
      <c r="A286" s="117"/>
      <c r="B286" s="117" t="s">
        <v>303</v>
      </c>
      <c r="C286" s="117">
        <v>177</v>
      </c>
      <c r="D286" s="117">
        <v>154</v>
      </c>
      <c r="E286" s="117">
        <v>22</v>
      </c>
      <c r="F286" s="117">
        <v>2761</v>
      </c>
      <c r="G286" s="117">
        <v>525</v>
      </c>
      <c r="H286" s="117">
        <v>1721</v>
      </c>
      <c r="I286" s="117">
        <v>515</v>
      </c>
    </row>
    <row r="287" spans="1:9" x14ac:dyDescent="0.2">
      <c r="A287" s="117"/>
      <c r="B287" s="117" t="s">
        <v>304</v>
      </c>
      <c r="C287" s="117">
        <v>379</v>
      </c>
      <c r="D287" s="117">
        <v>337</v>
      </c>
      <c r="E287" s="117">
        <v>42</v>
      </c>
      <c r="F287" s="117">
        <v>4307</v>
      </c>
      <c r="G287" s="117">
        <v>1051</v>
      </c>
      <c r="H287" s="117">
        <v>2778</v>
      </c>
      <c r="I287" s="117">
        <v>479</v>
      </c>
    </row>
    <row r="288" spans="1:9" x14ac:dyDescent="0.2">
      <c r="A288" s="117"/>
      <c r="B288" s="117" t="s">
        <v>305</v>
      </c>
      <c r="C288" s="117">
        <v>358</v>
      </c>
      <c r="D288" s="117">
        <v>330</v>
      </c>
      <c r="E288" s="117">
        <v>28</v>
      </c>
      <c r="F288" s="117">
        <v>4420</v>
      </c>
      <c r="G288" s="117">
        <v>930</v>
      </c>
      <c r="H288" s="117">
        <v>2541</v>
      </c>
      <c r="I288" s="117">
        <v>950</v>
      </c>
    </row>
    <row r="289" spans="1:9" x14ac:dyDescent="0.2">
      <c r="A289" s="117"/>
      <c r="B289" s="117" t="s">
        <v>306</v>
      </c>
      <c r="C289" s="117">
        <v>579</v>
      </c>
      <c r="D289" s="117">
        <v>571</v>
      </c>
      <c r="E289" s="117">
        <v>8</v>
      </c>
      <c r="F289" s="117">
        <v>4404</v>
      </c>
      <c r="G289" s="117">
        <v>1213</v>
      </c>
      <c r="H289" s="117">
        <v>2462</v>
      </c>
      <c r="I289" s="117">
        <v>728</v>
      </c>
    </row>
    <row r="290" spans="1:9" x14ac:dyDescent="0.2">
      <c r="A290" s="117"/>
      <c r="B290" s="117" t="s">
        <v>307</v>
      </c>
      <c r="C290" s="117">
        <v>824</v>
      </c>
      <c r="D290" s="117">
        <v>797</v>
      </c>
      <c r="E290" s="117">
        <v>27</v>
      </c>
      <c r="F290" s="117">
        <v>5232</v>
      </c>
      <c r="G290" s="117">
        <v>1517</v>
      </c>
      <c r="H290" s="117">
        <v>3041</v>
      </c>
      <c r="I290" s="117">
        <v>675</v>
      </c>
    </row>
    <row r="291" spans="1:9" x14ac:dyDescent="0.2">
      <c r="A291" s="117"/>
      <c r="B291" s="117" t="s">
        <v>308</v>
      </c>
      <c r="C291" s="117">
        <v>1200</v>
      </c>
      <c r="D291" s="117">
        <v>1143</v>
      </c>
      <c r="E291" s="117">
        <v>57</v>
      </c>
      <c r="F291" s="117">
        <v>7987</v>
      </c>
      <c r="G291" s="117">
        <v>1980</v>
      </c>
      <c r="H291" s="117">
        <v>4966</v>
      </c>
      <c r="I291" s="117">
        <v>1042</v>
      </c>
    </row>
    <row r="292" spans="1:9" x14ac:dyDescent="0.2">
      <c r="A292" s="117"/>
      <c r="B292" s="117" t="s">
        <v>316</v>
      </c>
      <c r="C292" s="117">
        <v>2235</v>
      </c>
      <c r="D292" s="117">
        <v>2146</v>
      </c>
      <c r="E292" s="117">
        <v>89</v>
      </c>
      <c r="F292" s="117">
        <v>8690</v>
      </c>
      <c r="G292" s="117">
        <v>2402</v>
      </c>
      <c r="H292" s="117">
        <v>5343</v>
      </c>
      <c r="I292" s="117">
        <v>945</v>
      </c>
    </row>
    <row r="293" spans="1:9" x14ac:dyDescent="0.2">
      <c r="A293" s="117"/>
      <c r="B293" s="117" t="s">
        <v>317</v>
      </c>
      <c r="C293" s="117">
        <v>4257</v>
      </c>
      <c r="D293" s="117">
        <v>4210</v>
      </c>
      <c r="E293" s="117">
        <v>46</v>
      </c>
      <c r="F293" s="117">
        <v>8038</v>
      </c>
      <c r="G293" s="117">
        <v>2427</v>
      </c>
      <c r="H293" s="117">
        <v>5185</v>
      </c>
      <c r="I293" s="117">
        <v>426</v>
      </c>
    </row>
    <row r="294" spans="1:9" x14ac:dyDescent="0.2">
      <c r="A294" s="117"/>
      <c r="B294" s="117" t="s">
        <v>309</v>
      </c>
      <c r="C294" s="117">
        <v>2298</v>
      </c>
      <c r="D294" s="117">
        <v>2233</v>
      </c>
      <c r="E294" s="117">
        <v>65</v>
      </c>
      <c r="F294" s="117">
        <v>8234</v>
      </c>
      <c r="G294" s="117">
        <v>2231</v>
      </c>
      <c r="H294" s="117">
        <v>5146</v>
      </c>
      <c r="I294" s="117">
        <v>858</v>
      </c>
    </row>
    <row r="295" spans="1:9" x14ac:dyDescent="0.2">
      <c r="A295" s="117"/>
      <c r="B295" s="117" t="s">
        <v>310</v>
      </c>
      <c r="C295" s="117">
        <v>2639</v>
      </c>
      <c r="D295" s="117">
        <v>2568</v>
      </c>
      <c r="E295" s="117">
        <v>71</v>
      </c>
      <c r="F295" s="117">
        <v>8367</v>
      </c>
      <c r="G295" s="117">
        <v>2346</v>
      </c>
      <c r="H295" s="117">
        <v>5214</v>
      </c>
      <c r="I295" s="117">
        <v>807</v>
      </c>
    </row>
    <row r="296" spans="1:9" x14ac:dyDescent="0.2">
      <c r="A296" s="117"/>
      <c r="B296" s="117" t="s">
        <v>318</v>
      </c>
      <c r="C296" s="117">
        <v>3094</v>
      </c>
      <c r="D296" s="117">
        <v>3023</v>
      </c>
      <c r="E296" s="117">
        <v>71</v>
      </c>
      <c r="F296" s="117">
        <v>8413</v>
      </c>
      <c r="G296" s="117">
        <v>2413</v>
      </c>
      <c r="H296" s="117">
        <v>5276</v>
      </c>
      <c r="I296" s="117">
        <v>725</v>
      </c>
    </row>
    <row r="297" spans="1:9" x14ac:dyDescent="0.2">
      <c r="A297" s="117" t="s">
        <v>229</v>
      </c>
      <c r="B297" s="117"/>
      <c r="C297" s="117"/>
      <c r="D297" s="117"/>
      <c r="E297" s="117"/>
      <c r="F297" s="117"/>
      <c r="G297" s="117"/>
      <c r="H297" s="117"/>
      <c r="I297" s="117"/>
    </row>
    <row r="298" spans="1:9" x14ac:dyDescent="0.2">
      <c r="A298" s="117" t="s">
        <v>7</v>
      </c>
      <c r="B298" s="117" t="s">
        <v>7</v>
      </c>
      <c r="C298" s="117">
        <v>1069</v>
      </c>
      <c r="D298" s="117">
        <v>1060</v>
      </c>
      <c r="E298" s="117">
        <v>9</v>
      </c>
      <c r="F298" s="117">
        <v>6353</v>
      </c>
      <c r="G298" s="117">
        <v>1386</v>
      </c>
      <c r="H298" s="117">
        <v>3898</v>
      </c>
      <c r="I298" s="117">
        <v>1069</v>
      </c>
    </row>
    <row r="299" spans="1:9" x14ac:dyDescent="0.2">
      <c r="A299" s="117"/>
      <c r="B299" s="117" t="s">
        <v>301</v>
      </c>
      <c r="C299" s="117">
        <v>337</v>
      </c>
      <c r="D299" s="117">
        <v>325</v>
      </c>
      <c r="E299" s="117">
        <v>12</v>
      </c>
      <c r="F299" s="117">
        <v>5784</v>
      </c>
      <c r="G299" s="117">
        <v>826</v>
      </c>
      <c r="H299" s="117">
        <v>4462</v>
      </c>
      <c r="I299" s="117">
        <v>497</v>
      </c>
    </row>
    <row r="300" spans="1:9" x14ac:dyDescent="0.2">
      <c r="A300" s="117"/>
      <c r="B300" s="117" t="s">
        <v>302</v>
      </c>
      <c r="C300" s="117">
        <v>68</v>
      </c>
      <c r="D300" s="117">
        <v>68</v>
      </c>
      <c r="E300" s="117" t="s">
        <v>77</v>
      </c>
      <c r="F300" s="117">
        <v>4690</v>
      </c>
      <c r="G300" s="117">
        <v>472</v>
      </c>
      <c r="H300" s="117">
        <v>3383</v>
      </c>
      <c r="I300" s="117">
        <v>835</v>
      </c>
    </row>
    <row r="301" spans="1:9" x14ac:dyDescent="0.2">
      <c r="A301" s="117"/>
      <c r="B301" s="117" t="s">
        <v>303</v>
      </c>
      <c r="C301" s="117">
        <v>136</v>
      </c>
      <c r="D301" s="117">
        <v>136</v>
      </c>
      <c r="E301" s="117" t="s">
        <v>77</v>
      </c>
      <c r="F301" s="117">
        <v>2493</v>
      </c>
      <c r="G301" s="117">
        <v>501</v>
      </c>
      <c r="H301" s="117">
        <v>1610</v>
      </c>
      <c r="I301" s="117">
        <v>382</v>
      </c>
    </row>
    <row r="302" spans="1:9" x14ac:dyDescent="0.2">
      <c r="A302" s="117"/>
      <c r="B302" s="117" t="s">
        <v>304</v>
      </c>
      <c r="C302" s="117">
        <v>326</v>
      </c>
      <c r="D302" s="117">
        <v>321</v>
      </c>
      <c r="E302" s="117">
        <v>4</v>
      </c>
      <c r="F302" s="117">
        <v>3221</v>
      </c>
      <c r="G302" s="117">
        <v>690</v>
      </c>
      <c r="H302" s="117">
        <v>1839</v>
      </c>
      <c r="I302" s="117">
        <v>691</v>
      </c>
    </row>
    <row r="303" spans="1:9" x14ac:dyDescent="0.2">
      <c r="A303" s="117"/>
      <c r="B303" s="117" t="s">
        <v>305</v>
      </c>
      <c r="C303" s="117">
        <v>333</v>
      </c>
      <c r="D303" s="117">
        <v>323</v>
      </c>
      <c r="E303" s="117">
        <v>10</v>
      </c>
      <c r="F303" s="117">
        <v>3491</v>
      </c>
      <c r="G303" s="117">
        <v>793</v>
      </c>
      <c r="H303" s="117">
        <v>1976</v>
      </c>
      <c r="I303" s="117">
        <v>723</v>
      </c>
    </row>
    <row r="304" spans="1:9" x14ac:dyDescent="0.2">
      <c r="A304" s="117"/>
      <c r="B304" s="117" t="s">
        <v>306</v>
      </c>
      <c r="C304" s="117">
        <v>505</v>
      </c>
      <c r="D304" s="117">
        <v>505</v>
      </c>
      <c r="E304" s="117" t="s">
        <v>77</v>
      </c>
      <c r="F304" s="117">
        <v>4128</v>
      </c>
      <c r="G304" s="117">
        <v>1045</v>
      </c>
      <c r="H304" s="117">
        <v>2197</v>
      </c>
      <c r="I304" s="117">
        <v>886</v>
      </c>
    </row>
    <row r="305" spans="1:9" x14ac:dyDescent="0.2">
      <c r="A305" s="117"/>
      <c r="B305" s="117" t="s">
        <v>307</v>
      </c>
      <c r="C305" s="117">
        <v>831</v>
      </c>
      <c r="D305" s="117">
        <v>831</v>
      </c>
      <c r="E305" s="117" t="s">
        <v>77</v>
      </c>
      <c r="F305" s="117">
        <v>6155</v>
      </c>
      <c r="G305" s="117">
        <v>1449</v>
      </c>
      <c r="H305" s="117">
        <v>3158</v>
      </c>
      <c r="I305" s="117">
        <v>1548</v>
      </c>
    </row>
    <row r="306" spans="1:9" x14ac:dyDescent="0.2">
      <c r="A306" s="117"/>
      <c r="B306" s="117" t="s">
        <v>308</v>
      </c>
      <c r="C306" s="117">
        <v>1385</v>
      </c>
      <c r="D306" s="117">
        <v>1376</v>
      </c>
      <c r="E306" s="117">
        <v>8</v>
      </c>
      <c r="F306" s="117">
        <v>9646</v>
      </c>
      <c r="G306" s="117">
        <v>2218</v>
      </c>
      <c r="H306" s="117">
        <v>5851</v>
      </c>
      <c r="I306" s="117">
        <v>1577</v>
      </c>
    </row>
    <row r="307" spans="1:9" x14ac:dyDescent="0.2">
      <c r="A307" s="117"/>
      <c r="B307" s="117" t="s">
        <v>316</v>
      </c>
      <c r="C307" s="117">
        <v>2485</v>
      </c>
      <c r="D307" s="117">
        <v>2469</v>
      </c>
      <c r="E307" s="117">
        <v>16</v>
      </c>
      <c r="F307" s="117">
        <v>12113</v>
      </c>
      <c r="G307" s="117">
        <v>2816</v>
      </c>
      <c r="H307" s="117">
        <v>7638</v>
      </c>
      <c r="I307" s="117">
        <v>1660</v>
      </c>
    </row>
    <row r="308" spans="1:9" x14ac:dyDescent="0.2">
      <c r="A308" s="117"/>
      <c r="B308" s="117" t="s">
        <v>317</v>
      </c>
      <c r="C308" s="117">
        <v>4357</v>
      </c>
      <c r="D308" s="117">
        <v>4297</v>
      </c>
      <c r="E308" s="117">
        <v>60</v>
      </c>
      <c r="F308" s="117">
        <v>9653</v>
      </c>
      <c r="G308" s="117">
        <v>1954</v>
      </c>
      <c r="H308" s="117">
        <v>6926</v>
      </c>
      <c r="I308" s="117">
        <v>774</v>
      </c>
    </row>
    <row r="309" spans="1:9" x14ac:dyDescent="0.2">
      <c r="A309" s="117"/>
      <c r="B309" s="117" t="s">
        <v>309</v>
      </c>
      <c r="C309" s="117">
        <v>2356</v>
      </c>
      <c r="D309" s="117">
        <v>2335</v>
      </c>
      <c r="E309" s="117">
        <v>22</v>
      </c>
      <c r="F309" s="117">
        <v>10442</v>
      </c>
      <c r="G309" s="117">
        <v>2356</v>
      </c>
      <c r="H309" s="117">
        <v>6649</v>
      </c>
      <c r="I309" s="117">
        <v>1437</v>
      </c>
    </row>
    <row r="310" spans="1:9" x14ac:dyDescent="0.2">
      <c r="A310" s="117"/>
      <c r="B310" s="117" t="s">
        <v>310</v>
      </c>
      <c r="C310" s="117">
        <v>2704</v>
      </c>
      <c r="D310" s="117">
        <v>2676</v>
      </c>
      <c r="E310" s="117">
        <v>28</v>
      </c>
      <c r="F310" s="117">
        <v>10920</v>
      </c>
      <c r="G310" s="117">
        <v>2427</v>
      </c>
      <c r="H310" s="117">
        <v>7060</v>
      </c>
      <c r="I310" s="117">
        <v>1434</v>
      </c>
    </row>
    <row r="311" spans="1:9" x14ac:dyDescent="0.2">
      <c r="A311" s="117"/>
      <c r="B311" s="117" t="s">
        <v>318</v>
      </c>
      <c r="C311" s="117">
        <v>3219</v>
      </c>
      <c r="D311" s="117">
        <v>3186</v>
      </c>
      <c r="E311" s="117">
        <v>33</v>
      </c>
      <c r="F311" s="117">
        <v>11148</v>
      </c>
      <c r="G311" s="117">
        <v>2478</v>
      </c>
      <c r="H311" s="117">
        <v>7359</v>
      </c>
      <c r="I311" s="117">
        <v>1312</v>
      </c>
    </row>
    <row r="312" spans="1:9" x14ac:dyDescent="0.2">
      <c r="A312" s="117" t="s">
        <v>30</v>
      </c>
      <c r="B312" s="117" t="s">
        <v>7</v>
      </c>
      <c r="C312" s="117">
        <v>1088</v>
      </c>
      <c r="D312" s="117">
        <v>1083</v>
      </c>
      <c r="E312" s="117">
        <v>4</v>
      </c>
      <c r="F312" s="117">
        <v>5718</v>
      </c>
      <c r="G312" s="117">
        <v>1392</v>
      </c>
      <c r="H312" s="117">
        <v>3373</v>
      </c>
      <c r="I312" s="117">
        <v>952</v>
      </c>
    </row>
    <row r="313" spans="1:9" x14ac:dyDescent="0.2">
      <c r="A313" s="117"/>
      <c r="B313" s="117" t="s">
        <v>301</v>
      </c>
      <c r="C313" s="117">
        <v>379</v>
      </c>
      <c r="D313" s="117">
        <v>379</v>
      </c>
      <c r="E313" s="117" t="s">
        <v>77</v>
      </c>
      <c r="F313" s="117">
        <v>5349</v>
      </c>
      <c r="G313" s="117">
        <v>913</v>
      </c>
      <c r="H313" s="117">
        <v>4049</v>
      </c>
      <c r="I313" s="117">
        <v>386</v>
      </c>
    </row>
    <row r="314" spans="1:9" x14ac:dyDescent="0.2">
      <c r="A314" s="117"/>
      <c r="B314" s="117" t="s">
        <v>302</v>
      </c>
      <c r="C314" s="117">
        <v>108</v>
      </c>
      <c r="D314" s="117">
        <v>108</v>
      </c>
      <c r="E314" s="117" t="s">
        <v>77</v>
      </c>
      <c r="F314" s="117">
        <v>4941</v>
      </c>
      <c r="G314" s="117">
        <v>577</v>
      </c>
      <c r="H314" s="117">
        <v>3433</v>
      </c>
      <c r="I314" s="117">
        <v>931</v>
      </c>
    </row>
    <row r="315" spans="1:9" x14ac:dyDescent="0.2">
      <c r="A315" s="117"/>
      <c r="B315" s="117" t="s">
        <v>303</v>
      </c>
      <c r="C315" s="117">
        <v>108</v>
      </c>
      <c r="D315" s="117">
        <v>108</v>
      </c>
      <c r="E315" s="117" t="s">
        <v>77</v>
      </c>
      <c r="F315" s="117">
        <v>2052</v>
      </c>
      <c r="G315" s="117">
        <v>483</v>
      </c>
      <c r="H315" s="117">
        <v>1204</v>
      </c>
      <c r="I315" s="117">
        <v>364</v>
      </c>
    </row>
    <row r="316" spans="1:9" x14ac:dyDescent="0.2">
      <c r="A316" s="117"/>
      <c r="B316" s="117" t="s">
        <v>304</v>
      </c>
      <c r="C316" s="117">
        <v>245</v>
      </c>
      <c r="D316" s="117">
        <v>245</v>
      </c>
      <c r="E316" s="117" t="s">
        <v>77</v>
      </c>
      <c r="F316" s="117">
        <v>2338</v>
      </c>
      <c r="G316" s="117">
        <v>530</v>
      </c>
      <c r="H316" s="117">
        <v>1015</v>
      </c>
      <c r="I316" s="117">
        <v>793</v>
      </c>
    </row>
    <row r="317" spans="1:9" x14ac:dyDescent="0.2">
      <c r="A317" s="117"/>
      <c r="B317" s="117" t="s">
        <v>305</v>
      </c>
      <c r="C317" s="117">
        <v>316</v>
      </c>
      <c r="D317" s="117">
        <v>316</v>
      </c>
      <c r="E317" s="117" t="s">
        <v>77</v>
      </c>
      <c r="F317" s="117">
        <v>2574</v>
      </c>
      <c r="G317" s="117">
        <v>612</v>
      </c>
      <c r="H317" s="117">
        <v>1378</v>
      </c>
      <c r="I317" s="117">
        <v>584</v>
      </c>
    </row>
    <row r="318" spans="1:9" x14ac:dyDescent="0.2">
      <c r="A318" s="117"/>
      <c r="B318" s="117" t="s">
        <v>306</v>
      </c>
      <c r="C318" s="117">
        <v>571</v>
      </c>
      <c r="D318" s="117">
        <v>571</v>
      </c>
      <c r="E318" s="117" t="s">
        <v>77</v>
      </c>
      <c r="F318" s="117">
        <v>3401</v>
      </c>
      <c r="G318" s="117">
        <v>883</v>
      </c>
      <c r="H318" s="117">
        <v>1787</v>
      </c>
      <c r="I318" s="117">
        <v>730</v>
      </c>
    </row>
    <row r="319" spans="1:9" x14ac:dyDescent="0.2">
      <c r="A319" s="117"/>
      <c r="B319" s="117" t="s">
        <v>307</v>
      </c>
      <c r="C319" s="117">
        <v>1065</v>
      </c>
      <c r="D319" s="117">
        <v>1065</v>
      </c>
      <c r="E319" s="117" t="s">
        <v>77</v>
      </c>
      <c r="F319" s="117">
        <v>5391</v>
      </c>
      <c r="G319" s="117">
        <v>1394</v>
      </c>
      <c r="H319" s="117">
        <v>2575</v>
      </c>
      <c r="I319" s="117">
        <v>1421</v>
      </c>
    </row>
    <row r="320" spans="1:9" x14ac:dyDescent="0.2">
      <c r="A320" s="117"/>
      <c r="B320" s="117" t="s">
        <v>308</v>
      </c>
      <c r="C320" s="117">
        <v>1669</v>
      </c>
      <c r="D320" s="117">
        <v>1653</v>
      </c>
      <c r="E320" s="117">
        <v>17</v>
      </c>
      <c r="F320" s="117">
        <v>9376</v>
      </c>
      <c r="G320" s="117">
        <v>2553</v>
      </c>
      <c r="H320" s="117">
        <v>5602</v>
      </c>
      <c r="I320" s="117">
        <v>1221</v>
      </c>
    </row>
    <row r="321" spans="1:9" x14ac:dyDescent="0.2">
      <c r="A321" s="117"/>
      <c r="B321" s="117" t="s">
        <v>316</v>
      </c>
      <c r="C321" s="117">
        <v>2863</v>
      </c>
      <c r="D321" s="117">
        <v>2855</v>
      </c>
      <c r="E321" s="117">
        <v>8</v>
      </c>
      <c r="F321" s="117">
        <v>12628</v>
      </c>
      <c r="G321" s="117">
        <v>3322</v>
      </c>
      <c r="H321" s="117">
        <v>7727</v>
      </c>
      <c r="I321" s="117">
        <v>1578</v>
      </c>
    </row>
    <row r="322" spans="1:9" x14ac:dyDescent="0.2">
      <c r="A322" s="117"/>
      <c r="B322" s="117" t="s">
        <v>317</v>
      </c>
      <c r="C322" s="117">
        <v>5102</v>
      </c>
      <c r="D322" s="117">
        <v>5083</v>
      </c>
      <c r="E322" s="117">
        <v>18</v>
      </c>
      <c r="F322" s="117">
        <v>10235</v>
      </c>
      <c r="G322" s="117">
        <v>2212</v>
      </c>
      <c r="H322" s="117">
        <v>7268</v>
      </c>
      <c r="I322" s="117">
        <v>756</v>
      </c>
    </row>
    <row r="323" spans="1:9" x14ac:dyDescent="0.2">
      <c r="A323" s="117"/>
      <c r="B323" s="117" t="s">
        <v>309</v>
      </c>
      <c r="C323" s="117">
        <v>2546</v>
      </c>
      <c r="D323" s="117">
        <v>2532</v>
      </c>
      <c r="E323" s="117">
        <v>14</v>
      </c>
      <c r="F323" s="117">
        <v>10536</v>
      </c>
      <c r="G323" s="117">
        <v>2749</v>
      </c>
      <c r="H323" s="117">
        <v>6520</v>
      </c>
      <c r="I323" s="117">
        <v>1268</v>
      </c>
    </row>
    <row r="324" spans="1:9" x14ac:dyDescent="0.2">
      <c r="A324" s="117"/>
      <c r="B324" s="117" t="s">
        <v>310</v>
      </c>
      <c r="C324" s="117">
        <v>2955</v>
      </c>
      <c r="D324" s="117">
        <v>2935</v>
      </c>
      <c r="E324" s="117">
        <v>20</v>
      </c>
      <c r="F324" s="117">
        <v>11299</v>
      </c>
      <c r="G324" s="117">
        <v>2895</v>
      </c>
      <c r="H324" s="117">
        <v>7052</v>
      </c>
      <c r="I324" s="117">
        <v>1351</v>
      </c>
    </row>
    <row r="325" spans="1:9" x14ac:dyDescent="0.2">
      <c r="A325" s="117"/>
      <c r="B325" s="117" t="s">
        <v>318</v>
      </c>
      <c r="C325" s="117">
        <v>3562</v>
      </c>
      <c r="D325" s="117">
        <v>3550</v>
      </c>
      <c r="E325" s="117">
        <v>11</v>
      </c>
      <c r="F325" s="117">
        <v>11881</v>
      </c>
      <c r="G325" s="117">
        <v>2976</v>
      </c>
      <c r="H325" s="117">
        <v>7584</v>
      </c>
      <c r="I325" s="117">
        <v>1322</v>
      </c>
    </row>
    <row r="326" spans="1:9" x14ac:dyDescent="0.2">
      <c r="A326" s="117" t="s">
        <v>31</v>
      </c>
      <c r="B326" s="117" t="s">
        <v>7</v>
      </c>
      <c r="C326" s="117">
        <v>1051</v>
      </c>
      <c r="D326" s="117">
        <v>1038</v>
      </c>
      <c r="E326" s="117">
        <v>14</v>
      </c>
      <c r="F326" s="117">
        <v>6947</v>
      </c>
      <c r="G326" s="117">
        <v>1379</v>
      </c>
      <c r="H326" s="117">
        <v>4389</v>
      </c>
      <c r="I326" s="117">
        <v>1179</v>
      </c>
    </row>
    <row r="327" spans="1:9" x14ac:dyDescent="0.2">
      <c r="A327" s="117"/>
      <c r="B327" s="117" t="s">
        <v>301</v>
      </c>
      <c r="C327" s="117">
        <v>293</v>
      </c>
      <c r="D327" s="117">
        <v>269</v>
      </c>
      <c r="E327" s="117">
        <v>25</v>
      </c>
      <c r="F327" s="117">
        <v>6246</v>
      </c>
      <c r="G327" s="117">
        <v>733</v>
      </c>
      <c r="H327" s="117">
        <v>4899</v>
      </c>
      <c r="I327" s="117">
        <v>614</v>
      </c>
    </row>
    <row r="328" spans="1:9" x14ac:dyDescent="0.2">
      <c r="A328" s="117"/>
      <c r="B328" s="117" t="s">
        <v>302</v>
      </c>
      <c r="C328" s="117">
        <v>26</v>
      </c>
      <c r="D328" s="117">
        <v>26</v>
      </c>
      <c r="E328" s="117" t="s">
        <v>77</v>
      </c>
      <c r="F328" s="117">
        <v>4426</v>
      </c>
      <c r="G328" s="117">
        <v>363</v>
      </c>
      <c r="H328" s="117">
        <v>3330</v>
      </c>
      <c r="I328" s="117">
        <v>733</v>
      </c>
    </row>
    <row r="329" spans="1:9" x14ac:dyDescent="0.2">
      <c r="A329" s="117"/>
      <c r="B329" s="117" t="s">
        <v>303</v>
      </c>
      <c r="C329" s="117">
        <v>167</v>
      </c>
      <c r="D329" s="117">
        <v>167</v>
      </c>
      <c r="E329" s="117" t="s">
        <v>77</v>
      </c>
      <c r="F329" s="117">
        <v>2980</v>
      </c>
      <c r="G329" s="117">
        <v>521</v>
      </c>
      <c r="H329" s="117">
        <v>2057</v>
      </c>
      <c r="I329" s="117">
        <v>403</v>
      </c>
    </row>
    <row r="330" spans="1:9" x14ac:dyDescent="0.2">
      <c r="A330" s="117"/>
      <c r="B330" s="117" t="s">
        <v>304</v>
      </c>
      <c r="C330" s="117">
        <v>413</v>
      </c>
      <c r="D330" s="117">
        <v>403</v>
      </c>
      <c r="E330" s="117">
        <v>9</v>
      </c>
      <c r="F330" s="117">
        <v>4171</v>
      </c>
      <c r="G330" s="117">
        <v>863</v>
      </c>
      <c r="H330" s="117">
        <v>2726</v>
      </c>
      <c r="I330" s="117">
        <v>582</v>
      </c>
    </row>
    <row r="331" spans="1:9" x14ac:dyDescent="0.2">
      <c r="A331" s="117"/>
      <c r="B331" s="117" t="s">
        <v>305</v>
      </c>
      <c r="C331" s="117">
        <v>351</v>
      </c>
      <c r="D331" s="117">
        <v>331</v>
      </c>
      <c r="E331" s="117">
        <v>20</v>
      </c>
      <c r="F331" s="117">
        <v>4461</v>
      </c>
      <c r="G331" s="117">
        <v>984</v>
      </c>
      <c r="H331" s="117">
        <v>2607</v>
      </c>
      <c r="I331" s="117">
        <v>870</v>
      </c>
    </row>
    <row r="332" spans="1:9" x14ac:dyDescent="0.2">
      <c r="A332" s="117"/>
      <c r="B332" s="117" t="s">
        <v>306</v>
      </c>
      <c r="C332" s="117">
        <v>439</v>
      </c>
      <c r="D332" s="117">
        <v>439</v>
      </c>
      <c r="E332" s="117" t="s">
        <v>77</v>
      </c>
      <c r="F332" s="117">
        <v>4862</v>
      </c>
      <c r="G332" s="117">
        <v>1208</v>
      </c>
      <c r="H332" s="117">
        <v>2612</v>
      </c>
      <c r="I332" s="117">
        <v>1043</v>
      </c>
    </row>
    <row r="333" spans="1:9" x14ac:dyDescent="0.2">
      <c r="A333" s="117"/>
      <c r="B333" s="117" t="s">
        <v>307</v>
      </c>
      <c r="C333" s="117">
        <v>601</v>
      </c>
      <c r="D333" s="117">
        <v>601</v>
      </c>
      <c r="E333" s="117" t="s">
        <v>77</v>
      </c>
      <c r="F333" s="117">
        <v>6904</v>
      </c>
      <c r="G333" s="117">
        <v>1503</v>
      </c>
      <c r="H333" s="117">
        <v>3730</v>
      </c>
      <c r="I333" s="117">
        <v>1671</v>
      </c>
    </row>
    <row r="334" spans="1:9" x14ac:dyDescent="0.2">
      <c r="A334" s="117"/>
      <c r="B334" s="117" t="s">
        <v>308</v>
      </c>
      <c r="C334" s="117">
        <v>1107</v>
      </c>
      <c r="D334" s="117">
        <v>1107</v>
      </c>
      <c r="E334" s="117" t="s">
        <v>77</v>
      </c>
      <c r="F334" s="117">
        <v>9910</v>
      </c>
      <c r="G334" s="117">
        <v>1892</v>
      </c>
      <c r="H334" s="117">
        <v>6093</v>
      </c>
      <c r="I334" s="117">
        <v>1924</v>
      </c>
    </row>
    <row r="335" spans="1:9" x14ac:dyDescent="0.2">
      <c r="A335" s="117"/>
      <c r="B335" s="117" t="s">
        <v>316</v>
      </c>
      <c r="C335" s="117">
        <v>2202</v>
      </c>
      <c r="D335" s="117">
        <v>2180</v>
      </c>
      <c r="E335" s="117">
        <v>22</v>
      </c>
      <c r="F335" s="117">
        <v>11727</v>
      </c>
      <c r="G335" s="117">
        <v>2436</v>
      </c>
      <c r="H335" s="117">
        <v>7571</v>
      </c>
      <c r="I335" s="117">
        <v>1720</v>
      </c>
    </row>
    <row r="336" spans="1:9" x14ac:dyDescent="0.2">
      <c r="A336" s="117"/>
      <c r="B336" s="117" t="s">
        <v>317</v>
      </c>
      <c r="C336" s="117">
        <v>4036</v>
      </c>
      <c r="D336" s="117">
        <v>3958</v>
      </c>
      <c r="E336" s="117">
        <v>78</v>
      </c>
      <c r="F336" s="117">
        <v>9402</v>
      </c>
      <c r="G336" s="117">
        <v>1843</v>
      </c>
      <c r="H336" s="117">
        <v>6778</v>
      </c>
      <c r="I336" s="117">
        <v>782</v>
      </c>
    </row>
    <row r="337" spans="1:9" x14ac:dyDescent="0.2">
      <c r="A337" s="117"/>
      <c r="B337" s="117" t="s">
        <v>309</v>
      </c>
      <c r="C337" s="117">
        <v>2212</v>
      </c>
      <c r="D337" s="117">
        <v>2184</v>
      </c>
      <c r="E337" s="117">
        <v>27</v>
      </c>
      <c r="F337" s="117">
        <v>10369</v>
      </c>
      <c r="G337" s="117">
        <v>2056</v>
      </c>
      <c r="H337" s="117">
        <v>6748</v>
      </c>
      <c r="I337" s="117">
        <v>1566</v>
      </c>
    </row>
    <row r="338" spans="1:9" x14ac:dyDescent="0.2">
      <c r="A338" s="117"/>
      <c r="B338" s="117" t="s">
        <v>310</v>
      </c>
      <c r="C338" s="117">
        <v>2528</v>
      </c>
      <c r="D338" s="117">
        <v>2494</v>
      </c>
      <c r="E338" s="117">
        <v>34</v>
      </c>
      <c r="F338" s="117">
        <v>10653</v>
      </c>
      <c r="G338" s="117">
        <v>2097</v>
      </c>
      <c r="H338" s="117">
        <v>7065</v>
      </c>
      <c r="I338" s="117">
        <v>1492</v>
      </c>
    </row>
    <row r="339" spans="1:9" x14ac:dyDescent="0.2">
      <c r="A339" s="117"/>
      <c r="B339" s="117" t="s">
        <v>318</v>
      </c>
      <c r="C339" s="117">
        <v>3011</v>
      </c>
      <c r="D339" s="117">
        <v>2964</v>
      </c>
      <c r="E339" s="117">
        <v>47</v>
      </c>
      <c r="F339" s="117">
        <v>10702</v>
      </c>
      <c r="G339" s="117">
        <v>2174</v>
      </c>
      <c r="H339" s="117">
        <v>7221</v>
      </c>
      <c r="I339" s="117">
        <v>1306</v>
      </c>
    </row>
    <row r="340" spans="1:9" x14ac:dyDescent="0.2">
      <c r="A340" s="117" t="s">
        <v>230</v>
      </c>
      <c r="B340" s="117"/>
      <c r="C340" s="117"/>
      <c r="D340" s="117"/>
      <c r="E340" s="117"/>
      <c r="F340" s="117"/>
      <c r="G340" s="117"/>
      <c r="H340" s="117"/>
      <c r="I340" s="117"/>
    </row>
    <row r="341" spans="1:9" x14ac:dyDescent="0.2">
      <c r="A341" s="117" t="s">
        <v>7</v>
      </c>
      <c r="B341" s="117" t="s">
        <v>7</v>
      </c>
      <c r="C341" s="117">
        <v>938</v>
      </c>
      <c r="D341" s="117">
        <v>917</v>
      </c>
      <c r="E341" s="117">
        <v>21</v>
      </c>
      <c r="F341" s="117">
        <v>4877</v>
      </c>
      <c r="G341" s="117">
        <v>1128</v>
      </c>
      <c r="H341" s="117">
        <v>2964</v>
      </c>
      <c r="I341" s="117">
        <v>785</v>
      </c>
    </row>
    <row r="342" spans="1:9" x14ac:dyDescent="0.2">
      <c r="A342" s="117"/>
      <c r="B342" s="117" t="s">
        <v>301</v>
      </c>
      <c r="C342" s="117">
        <v>294</v>
      </c>
      <c r="D342" s="117">
        <v>294</v>
      </c>
      <c r="E342" s="117" t="s">
        <v>77</v>
      </c>
      <c r="F342" s="117">
        <v>5677</v>
      </c>
      <c r="G342" s="117">
        <v>715</v>
      </c>
      <c r="H342" s="117">
        <v>4962</v>
      </c>
      <c r="I342" s="117" t="s">
        <v>77</v>
      </c>
    </row>
    <row r="343" spans="1:9" x14ac:dyDescent="0.2">
      <c r="A343" s="117"/>
      <c r="B343" s="117" t="s">
        <v>302</v>
      </c>
      <c r="C343" s="117">
        <v>92</v>
      </c>
      <c r="D343" s="117">
        <v>92</v>
      </c>
      <c r="E343" s="117" t="s">
        <v>77</v>
      </c>
      <c r="F343" s="117">
        <v>3042</v>
      </c>
      <c r="G343" s="117">
        <v>329</v>
      </c>
      <c r="H343" s="117">
        <v>2213</v>
      </c>
      <c r="I343" s="117">
        <v>500</v>
      </c>
    </row>
    <row r="344" spans="1:9" x14ac:dyDescent="0.2">
      <c r="A344" s="117"/>
      <c r="B344" s="117" t="s">
        <v>303</v>
      </c>
      <c r="C344" s="117">
        <v>180</v>
      </c>
      <c r="D344" s="117">
        <v>180</v>
      </c>
      <c r="E344" s="117" t="s">
        <v>77</v>
      </c>
      <c r="F344" s="117">
        <v>2000</v>
      </c>
      <c r="G344" s="117">
        <v>314</v>
      </c>
      <c r="H344" s="117">
        <v>1308</v>
      </c>
      <c r="I344" s="117">
        <v>378</v>
      </c>
    </row>
    <row r="345" spans="1:9" x14ac:dyDescent="0.2">
      <c r="A345" s="117"/>
      <c r="B345" s="117" t="s">
        <v>304</v>
      </c>
      <c r="C345" s="117">
        <v>243</v>
      </c>
      <c r="D345" s="117">
        <v>243</v>
      </c>
      <c r="E345" s="117" t="s">
        <v>77</v>
      </c>
      <c r="F345" s="117">
        <v>2394</v>
      </c>
      <c r="G345" s="117">
        <v>473</v>
      </c>
      <c r="H345" s="117">
        <v>1451</v>
      </c>
      <c r="I345" s="117">
        <v>469</v>
      </c>
    </row>
    <row r="346" spans="1:9" x14ac:dyDescent="0.2">
      <c r="A346" s="117"/>
      <c r="B346" s="117" t="s">
        <v>305</v>
      </c>
      <c r="C346" s="117">
        <v>285</v>
      </c>
      <c r="D346" s="117">
        <v>285</v>
      </c>
      <c r="E346" s="117" t="s">
        <v>77</v>
      </c>
      <c r="F346" s="117">
        <v>2928</v>
      </c>
      <c r="G346" s="117">
        <v>563</v>
      </c>
      <c r="H346" s="117">
        <v>1760</v>
      </c>
      <c r="I346" s="117">
        <v>605</v>
      </c>
    </row>
    <row r="347" spans="1:9" x14ac:dyDescent="0.2">
      <c r="A347" s="117"/>
      <c r="B347" s="117" t="s">
        <v>306</v>
      </c>
      <c r="C347" s="117">
        <v>449</v>
      </c>
      <c r="D347" s="117">
        <v>444</v>
      </c>
      <c r="E347" s="117">
        <v>5</v>
      </c>
      <c r="F347" s="117">
        <v>3325</v>
      </c>
      <c r="G347" s="117">
        <v>741</v>
      </c>
      <c r="H347" s="117">
        <v>1984</v>
      </c>
      <c r="I347" s="117">
        <v>600</v>
      </c>
    </row>
    <row r="348" spans="1:9" x14ac:dyDescent="0.2">
      <c r="A348" s="117"/>
      <c r="B348" s="117" t="s">
        <v>307</v>
      </c>
      <c r="C348" s="117">
        <v>786</v>
      </c>
      <c r="D348" s="117">
        <v>782</v>
      </c>
      <c r="E348" s="117">
        <v>5</v>
      </c>
      <c r="F348" s="117">
        <v>4430</v>
      </c>
      <c r="G348" s="117">
        <v>1123</v>
      </c>
      <c r="H348" s="117">
        <v>2430</v>
      </c>
      <c r="I348" s="117">
        <v>877</v>
      </c>
    </row>
    <row r="349" spans="1:9" x14ac:dyDescent="0.2">
      <c r="A349" s="117"/>
      <c r="B349" s="117" t="s">
        <v>308</v>
      </c>
      <c r="C349" s="117">
        <v>1266</v>
      </c>
      <c r="D349" s="117">
        <v>1242</v>
      </c>
      <c r="E349" s="117">
        <v>25</v>
      </c>
      <c r="F349" s="117">
        <v>7571</v>
      </c>
      <c r="G349" s="117">
        <v>2090</v>
      </c>
      <c r="H349" s="117">
        <v>4277</v>
      </c>
      <c r="I349" s="117">
        <v>1204</v>
      </c>
    </row>
    <row r="350" spans="1:9" x14ac:dyDescent="0.2">
      <c r="A350" s="117"/>
      <c r="B350" s="117" t="s">
        <v>316</v>
      </c>
      <c r="C350" s="117">
        <v>2245</v>
      </c>
      <c r="D350" s="117">
        <v>2194</v>
      </c>
      <c r="E350" s="117">
        <v>51</v>
      </c>
      <c r="F350" s="117">
        <v>9551</v>
      </c>
      <c r="G350" s="117">
        <v>2201</v>
      </c>
      <c r="H350" s="117">
        <v>5786</v>
      </c>
      <c r="I350" s="117">
        <v>1564</v>
      </c>
    </row>
    <row r="351" spans="1:9" x14ac:dyDescent="0.2">
      <c r="A351" s="117"/>
      <c r="B351" s="117" t="s">
        <v>317</v>
      </c>
      <c r="C351" s="117">
        <v>4266</v>
      </c>
      <c r="D351" s="117">
        <v>4084</v>
      </c>
      <c r="E351" s="117">
        <v>182</v>
      </c>
      <c r="F351" s="117">
        <v>8313</v>
      </c>
      <c r="G351" s="117">
        <v>2283</v>
      </c>
      <c r="H351" s="117">
        <v>5203</v>
      </c>
      <c r="I351" s="117">
        <v>827</v>
      </c>
    </row>
    <row r="352" spans="1:9" x14ac:dyDescent="0.2">
      <c r="A352" s="117"/>
      <c r="B352" s="117" t="s">
        <v>309</v>
      </c>
      <c r="C352" s="117">
        <v>2143</v>
      </c>
      <c r="D352" s="117">
        <v>2081</v>
      </c>
      <c r="E352" s="117">
        <v>63</v>
      </c>
      <c r="F352" s="117">
        <v>8341</v>
      </c>
      <c r="G352" s="117">
        <v>2162</v>
      </c>
      <c r="H352" s="117">
        <v>4932</v>
      </c>
      <c r="I352" s="117">
        <v>1247</v>
      </c>
    </row>
    <row r="353" spans="1:9" x14ac:dyDescent="0.2">
      <c r="A353" s="117"/>
      <c r="B353" s="117" t="s">
        <v>310</v>
      </c>
      <c r="C353" s="117">
        <v>2486</v>
      </c>
      <c r="D353" s="117">
        <v>2410</v>
      </c>
      <c r="E353" s="117">
        <v>76</v>
      </c>
      <c r="F353" s="117">
        <v>8736</v>
      </c>
      <c r="G353" s="117">
        <v>2146</v>
      </c>
      <c r="H353" s="117">
        <v>5311</v>
      </c>
      <c r="I353" s="117">
        <v>1279</v>
      </c>
    </row>
    <row r="354" spans="1:9" x14ac:dyDescent="0.2">
      <c r="A354" s="117"/>
      <c r="B354" s="117" t="s">
        <v>318</v>
      </c>
      <c r="C354" s="117">
        <v>2997</v>
      </c>
      <c r="D354" s="117">
        <v>2897</v>
      </c>
      <c r="E354" s="117">
        <v>100</v>
      </c>
      <c r="F354" s="117">
        <v>9090</v>
      </c>
      <c r="G354" s="117">
        <v>2231</v>
      </c>
      <c r="H354" s="117">
        <v>5569</v>
      </c>
      <c r="I354" s="117">
        <v>1290</v>
      </c>
    </row>
    <row r="355" spans="1:9" x14ac:dyDescent="0.2">
      <c r="A355" s="117" t="s">
        <v>30</v>
      </c>
      <c r="B355" s="117" t="s">
        <v>7</v>
      </c>
      <c r="C355" s="117">
        <v>897</v>
      </c>
      <c r="D355" s="117">
        <v>890</v>
      </c>
      <c r="E355" s="117">
        <v>8</v>
      </c>
      <c r="F355" s="117">
        <v>4333</v>
      </c>
      <c r="G355" s="117">
        <v>1101</v>
      </c>
      <c r="H355" s="117">
        <v>2578</v>
      </c>
      <c r="I355" s="117">
        <v>655</v>
      </c>
    </row>
    <row r="356" spans="1:9" x14ac:dyDescent="0.2">
      <c r="A356" s="117"/>
      <c r="B356" s="117" t="s">
        <v>301</v>
      </c>
      <c r="C356" s="117">
        <v>332</v>
      </c>
      <c r="D356" s="117">
        <v>332</v>
      </c>
      <c r="E356" s="117" t="s">
        <v>77</v>
      </c>
      <c r="F356" s="117">
        <v>6150</v>
      </c>
      <c r="G356" s="117">
        <v>790</v>
      </c>
      <c r="H356" s="117">
        <v>5360</v>
      </c>
      <c r="I356" s="117" t="s">
        <v>77</v>
      </c>
    </row>
    <row r="357" spans="1:9" x14ac:dyDescent="0.2">
      <c r="A357" s="117"/>
      <c r="B357" s="117" t="s">
        <v>302</v>
      </c>
      <c r="C357" s="117">
        <v>112</v>
      </c>
      <c r="D357" s="117">
        <v>112</v>
      </c>
      <c r="E357" s="117" t="s">
        <v>77</v>
      </c>
      <c r="F357" s="117">
        <v>3253</v>
      </c>
      <c r="G357" s="117">
        <v>410</v>
      </c>
      <c r="H357" s="117">
        <v>2286</v>
      </c>
      <c r="I357" s="117">
        <v>557</v>
      </c>
    </row>
    <row r="358" spans="1:9" x14ac:dyDescent="0.2">
      <c r="A358" s="117"/>
      <c r="B358" s="117" t="s">
        <v>303</v>
      </c>
      <c r="C358" s="117">
        <v>179</v>
      </c>
      <c r="D358" s="117">
        <v>179</v>
      </c>
      <c r="E358" s="117" t="s">
        <v>77</v>
      </c>
      <c r="F358" s="117">
        <v>1778</v>
      </c>
      <c r="G358" s="117">
        <v>325</v>
      </c>
      <c r="H358" s="117">
        <v>1075</v>
      </c>
      <c r="I358" s="117">
        <v>378</v>
      </c>
    </row>
    <row r="359" spans="1:9" x14ac:dyDescent="0.2">
      <c r="A359" s="117"/>
      <c r="B359" s="117" t="s">
        <v>304</v>
      </c>
      <c r="C359" s="117">
        <v>187</v>
      </c>
      <c r="D359" s="117">
        <v>187</v>
      </c>
      <c r="E359" s="117" t="s">
        <v>77</v>
      </c>
      <c r="F359" s="117">
        <v>1568</v>
      </c>
      <c r="G359" s="117">
        <v>365</v>
      </c>
      <c r="H359" s="117">
        <v>895</v>
      </c>
      <c r="I359" s="117">
        <v>308</v>
      </c>
    </row>
    <row r="360" spans="1:9" x14ac:dyDescent="0.2">
      <c r="A360" s="117"/>
      <c r="B360" s="117" t="s">
        <v>305</v>
      </c>
      <c r="C360" s="117">
        <v>290</v>
      </c>
      <c r="D360" s="117">
        <v>290</v>
      </c>
      <c r="E360" s="117" t="s">
        <v>77</v>
      </c>
      <c r="F360" s="117">
        <v>2188</v>
      </c>
      <c r="G360" s="117">
        <v>460</v>
      </c>
      <c r="H360" s="117">
        <v>1393</v>
      </c>
      <c r="I360" s="117">
        <v>335</v>
      </c>
    </row>
    <row r="361" spans="1:9" x14ac:dyDescent="0.2">
      <c r="A361" s="117"/>
      <c r="B361" s="117" t="s">
        <v>306</v>
      </c>
      <c r="C361" s="117">
        <v>498</v>
      </c>
      <c r="D361" s="117">
        <v>489</v>
      </c>
      <c r="E361" s="117">
        <v>9</v>
      </c>
      <c r="F361" s="117">
        <v>2792</v>
      </c>
      <c r="G361" s="117">
        <v>689</v>
      </c>
      <c r="H361" s="117">
        <v>1607</v>
      </c>
      <c r="I361" s="117">
        <v>496</v>
      </c>
    </row>
    <row r="362" spans="1:9" x14ac:dyDescent="0.2">
      <c r="A362" s="117"/>
      <c r="B362" s="117" t="s">
        <v>307</v>
      </c>
      <c r="C362" s="117">
        <v>903</v>
      </c>
      <c r="D362" s="117">
        <v>894</v>
      </c>
      <c r="E362" s="117">
        <v>9</v>
      </c>
      <c r="F362" s="117">
        <v>3750</v>
      </c>
      <c r="G362" s="117">
        <v>1124</v>
      </c>
      <c r="H362" s="117">
        <v>2065</v>
      </c>
      <c r="I362" s="117">
        <v>561</v>
      </c>
    </row>
    <row r="363" spans="1:9" x14ac:dyDescent="0.2">
      <c r="A363" s="117"/>
      <c r="B363" s="117" t="s">
        <v>308</v>
      </c>
      <c r="C363" s="117">
        <v>1459</v>
      </c>
      <c r="D363" s="117">
        <v>1451</v>
      </c>
      <c r="E363" s="117">
        <v>8</v>
      </c>
      <c r="F363" s="117">
        <v>7141</v>
      </c>
      <c r="G363" s="117">
        <v>2186</v>
      </c>
      <c r="H363" s="117">
        <v>3925</v>
      </c>
      <c r="I363" s="117">
        <v>1030</v>
      </c>
    </row>
    <row r="364" spans="1:9" x14ac:dyDescent="0.2">
      <c r="A364" s="117"/>
      <c r="B364" s="117" t="s">
        <v>316</v>
      </c>
      <c r="C364" s="117">
        <v>2515</v>
      </c>
      <c r="D364" s="117">
        <v>2471</v>
      </c>
      <c r="E364" s="117">
        <v>44</v>
      </c>
      <c r="F364" s="117">
        <v>10055</v>
      </c>
      <c r="G364" s="117">
        <v>2511</v>
      </c>
      <c r="H364" s="117">
        <v>5741</v>
      </c>
      <c r="I364" s="117">
        <v>1803</v>
      </c>
    </row>
    <row r="365" spans="1:9" x14ac:dyDescent="0.2">
      <c r="A365" s="117"/>
      <c r="B365" s="117" t="s">
        <v>317</v>
      </c>
      <c r="C365" s="117">
        <v>4243</v>
      </c>
      <c r="D365" s="117">
        <v>4243</v>
      </c>
      <c r="E365" s="117" t="s">
        <v>77</v>
      </c>
      <c r="F365" s="117">
        <v>8835</v>
      </c>
      <c r="G365" s="117">
        <v>2555</v>
      </c>
      <c r="H365" s="117">
        <v>5436</v>
      </c>
      <c r="I365" s="117">
        <v>843</v>
      </c>
    </row>
    <row r="366" spans="1:9" x14ac:dyDescent="0.2">
      <c r="A366" s="117"/>
      <c r="B366" s="117" t="s">
        <v>309</v>
      </c>
      <c r="C366" s="117">
        <v>2150</v>
      </c>
      <c r="D366" s="117">
        <v>2132</v>
      </c>
      <c r="E366" s="117">
        <v>18</v>
      </c>
      <c r="F366" s="117">
        <v>8269</v>
      </c>
      <c r="G366" s="117">
        <v>2335</v>
      </c>
      <c r="H366" s="117">
        <v>4687</v>
      </c>
      <c r="I366" s="117">
        <v>1246</v>
      </c>
    </row>
    <row r="367" spans="1:9" x14ac:dyDescent="0.2">
      <c r="A367" s="117"/>
      <c r="B367" s="117" t="s">
        <v>310</v>
      </c>
      <c r="C367" s="117">
        <v>2497</v>
      </c>
      <c r="D367" s="117">
        <v>2478</v>
      </c>
      <c r="E367" s="117">
        <v>19</v>
      </c>
      <c r="F367" s="117">
        <v>8870</v>
      </c>
      <c r="G367" s="117">
        <v>2386</v>
      </c>
      <c r="H367" s="117">
        <v>5153</v>
      </c>
      <c r="I367" s="117">
        <v>1331</v>
      </c>
    </row>
    <row r="368" spans="1:9" x14ac:dyDescent="0.2">
      <c r="A368" s="117"/>
      <c r="B368" s="117" t="s">
        <v>318</v>
      </c>
      <c r="C368" s="117">
        <v>3024</v>
      </c>
      <c r="D368" s="117">
        <v>2993</v>
      </c>
      <c r="E368" s="117">
        <v>31</v>
      </c>
      <c r="F368" s="117">
        <v>9696</v>
      </c>
      <c r="G368" s="117">
        <v>2524</v>
      </c>
      <c r="H368" s="117">
        <v>5651</v>
      </c>
      <c r="I368" s="117">
        <v>1520</v>
      </c>
    </row>
    <row r="369" spans="1:9" x14ac:dyDescent="0.2">
      <c r="A369" s="117" t="s">
        <v>31</v>
      </c>
      <c r="B369" s="117" t="s">
        <v>7</v>
      </c>
      <c r="C369" s="117">
        <v>977</v>
      </c>
      <c r="D369" s="117">
        <v>943</v>
      </c>
      <c r="E369" s="117">
        <v>34</v>
      </c>
      <c r="F369" s="117">
        <v>5407</v>
      </c>
      <c r="G369" s="117">
        <v>1155</v>
      </c>
      <c r="H369" s="117">
        <v>3339</v>
      </c>
      <c r="I369" s="117">
        <v>913</v>
      </c>
    </row>
    <row r="370" spans="1:9" x14ac:dyDescent="0.2">
      <c r="A370" s="117"/>
      <c r="B370" s="117" t="s">
        <v>301</v>
      </c>
      <c r="C370" s="117">
        <v>256</v>
      </c>
      <c r="D370" s="117">
        <v>256</v>
      </c>
      <c r="E370" s="117" t="s">
        <v>77</v>
      </c>
      <c r="F370" s="117">
        <v>5191</v>
      </c>
      <c r="G370" s="117">
        <v>638</v>
      </c>
      <c r="H370" s="117">
        <v>4552</v>
      </c>
      <c r="I370" s="117" t="s">
        <v>77</v>
      </c>
    </row>
    <row r="371" spans="1:9" x14ac:dyDescent="0.2">
      <c r="A371" s="117"/>
      <c r="B371" s="117" t="s">
        <v>302</v>
      </c>
      <c r="C371" s="117">
        <v>70</v>
      </c>
      <c r="D371" s="117">
        <v>70</v>
      </c>
      <c r="E371" s="117" t="s">
        <v>77</v>
      </c>
      <c r="F371" s="117">
        <v>2818</v>
      </c>
      <c r="G371" s="117">
        <v>242</v>
      </c>
      <c r="H371" s="117">
        <v>2136</v>
      </c>
      <c r="I371" s="117">
        <v>440</v>
      </c>
    </row>
    <row r="372" spans="1:9" x14ac:dyDescent="0.2">
      <c r="A372" s="117"/>
      <c r="B372" s="117" t="s">
        <v>303</v>
      </c>
      <c r="C372" s="117">
        <v>182</v>
      </c>
      <c r="D372" s="117">
        <v>182</v>
      </c>
      <c r="E372" s="117" t="s">
        <v>77</v>
      </c>
      <c r="F372" s="117">
        <v>2249</v>
      </c>
      <c r="G372" s="117">
        <v>301</v>
      </c>
      <c r="H372" s="117">
        <v>1571</v>
      </c>
      <c r="I372" s="117">
        <v>378</v>
      </c>
    </row>
    <row r="373" spans="1:9" x14ac:dyDescent="0.2">
      <c r="A373" s="117"/>
      <c r="B373" s="117" t="s">
        <v>304</v>
      </c>
      <c r="C373" s="117">
        <v>305</v>
      </c>
      <c r="D373" s="117">
        <v>305</v>
      </c>
      <c r="E373" s="117" t="s">
        <v>77</v>
      </c>
      <c r="F373" s="117">
        <v>3323</v>
      </c>
      <c r="G373" s="117">
        <v>596</v>
      </c>
      <c r="H373" s="117">
        <v>2077</v>
      </c>
      <c r="I373" s="117">
        <v>650</v>
      </c>
    </row>
    <row r="374" spans="1:9" x14ac:dyDescent="0.2">
      <c r="A374" s="117"/>
      <c r="B374" s="117" t="s">
        <v>305</v>
      </c>
      <c r="C374" s="117">
        <v>280</v>
      </c>
      <c r="D374" s="117">
        <v>280</v>
      </c>
      <c r="E374" s="117" t="s">
        <v>77</v>
      </c>
      <c r="F374" s="117">
        <v>3736</v>
      </c>
      <c r="G374" s="117">
        <v>676</v>
      </c>
      <c r="H374" s="117">
        <v>2160</v>
      </c>
      <c r="I374" s="117">
        <v>900</v>
      </c>
    </row>
    <row r="375" spans="1:9" x14ac:dyDescent="0.2">
      <c r="A375" s="117"/>
      <c r="B375" s="117" t="s">
        <v>306</v>
      </c>
      <c r="C375" s="117">
        <v>395</v>
      </c>
      <c r="D375" s="117">
        <v>395</v>
      </c>
      <c r="E375" s="117" t="s">
        <v>77</v>
      </c>
      <c r="F375" s="117">
        <v>3898</v>
      </c>
      <c r="G375" s="117">
        <v>797</v>
      </c>
      <c r="H375" s="117">
        <v>2389</v>
      </c>
      <c r="I375" s="117">
        <v>712</v>
      </c>
    </row>
    <row r="376" spans="1:9" x14ac:dyDescent="0.2">
      <c r="A376" s="117"/>
      <c r="B376" s="117" t="s">
        <v>307</v>
      </c>
      <c r="C376" s="117">
        <v>666</v>
      </c>
      <c r="D376" s="117">
        <v>666</v>
      </c>
      <c r="E376" s="117" t="s">
        <v>77</v>
      </c>
      <c r="F376" s="117">
        <v>5131</v>
      </c>
      <c r="G376" s="117">
        <v>1121</v>
      </c>
      <c r="H376" s="117">
        <v>2806</v>
      </c>
      <c r="I376" s="117">
        <v>1204</v>
      </c>
    </row>
    <row r="377" spans="1:9" x14ac:dyDescent="0.2">
      <c r="A377" s="117"/>
      <c r="B377" s="117" t="s">
        <v>308</v>
      </c>
      <c r="C377" s="117">
        <v>1076</v>
      </c>
      <c r="D377" s="117">
        <v>1036</v>
      </c>
      <c r="E377" s="117">
        <v>41</v>
      </c>
      <c r="F377" s="117">
        <v>7995</v>
      </c>
      <c r="G377" s="117">
        <v>1997</v>
      </c>
      <c r="H377" s="117">
        <v>4623</v>
      </c>
      <c r="I377" s="117">
        <v>1375</v>
      </c>
    </row>
    <row r="378" spans="1:9" x14ac:dyDescent="0.2">
      <c r="A378" s="117"/>
      <c r="B378" s="117" t="s">
        <v>316</v>
      </c>
      <c r="C378" s="117">
        <v>2041</v>
      </c>
      <c r="D378" s="117">
        <v>1986</v>
      </c>
      <c r="E378" s="117">
        <v>56</v>
      </c>
      <c r="F378" s="117">
        <v>9173</v>
      </c>
      <c r="G378" s="117">
        <v>1967</v>
      </c>
      <c r="H378" s="117">
        <v>5820</v>
      </c>
      <c r="I378" s="117">
        <v>1385</v>
      </c>
    </row>
    <row r="379" spans="1:9" x14ac:dyDescent="0.2">
      <c r="A379" s="117"/>
      <c r="B379" s="117" t="s">
        <v>317</v>
      </c>
      <c r="C379" s="117">
        <v>4276</v>
      </c>
      <c r="D379" s="117">
        <v>4016</v>
      </c>
      <c r="E379" s="117">
        <v>261</v>
      </c>
      <c r="F379" s="117">
        <v>8088</v>
      </c>
      <c r="G379" s="117">
        <v>2165</v>
      </c>
      <c r="H379" s="117">
        <v>5103</v>
      </c>
      <c r="I379" s="117">
        <v>819</v>
      </c>
    </row>
    <row r="380" spans="1:9" x14ac:dyDescent="0.2">
      <c r="A380" s="117"/>
      <c r="B380" s="117" t="s">
        <v>309</v>
      </c>
      <c r="C380" s="117">
        <v>2138</v>
      </c>
      <c r="D380" s="117">
        <v>2041</v>
      </c>
      <c r="E380" s="117">
        <v>97</v>
      </c>
      <c r="F380" s="117">
        <v>8398</v>
      </c>
      <c r="G380" s="117">
        <v>2027</v>
      </c>
      <c r="H380" s="117">
        <v>5123</v>
      </c>
      <c r="I380" s="117">
        <v>1248</v>
      </c>
    </row>
    <row r="381" spans="1:9" x14ac:dyDescent="0.2">
      <c r="A381" s="117"/>
      <c r="B381" s="117" t="s">
        <v>310</v>
      </c>
      <c r="C381" s="117">
        <v>2479</v>
      </c>
      <c r="D381" s="117">
        <v>2362</v>
      </c>
      <c r="E381" s="117">
        <v>116</v>
      </c>
      <c r="F381" s="117">
        <v>8641</v>
      </c>
      <c r="G381" s="117">
        <v>1975</v>
      </c>
      <c r="H381" s="117">
        <v>5424</v>
      </c>
      <c r="I381" s="117">
        <v>1242</v>
      </c>
    </row>
    <row r="382" spans="1:9" x14ac:dyDescent="0.2">
      <c r="A382" s="117"/>
      <c r="B382" s="117" t="s">
        <v>318</v>
      </c>
      <c r="C382" s="117">
        <v>2980</v>
      </c>
      <c r="D382" s="117">
        <v>2839</v>
      </c>
      <c r="E382" s="117">
        <v>142</v>
      </c>
      <c r="F382" s="117">
        <v>8717</v>
      </c>
      <c r="G382" s="117">
        <v>2051</v>
      </c>
      <c r="H382" s="117">
        <v>5519</v>
      </c>
      <c r="I382" s="117">
        <v>1148</v>
      </c>
    </row>
    <row r="383" spans="1:9" x14ac:dyDescent="0.2">
      <c r="A383" s="117" t="s">
        <v>231</v>
      </c>
      <c r="B383" s="117"/>
      <c r="C383" s="117"/>
      <c r="D383" s="117"/>
      <c r="E383" s="117"/>
      <c r="F383" s="117"/>
      <c r="G383" s="117"/>
      <c r="H383" s="117"/>
      <c r="I383" s="117"/>
    </row>
    <row r="384" spans="1:9" x14ac:dyDescent="0.2">
      <c r="A384" s="117" t="s">
        <v>7</v>
      </c>
      <c r="B384" s="117" t="s">
        <v>7</v>
      </c>
      <c r="C384" s="117">
        <v>842</v>
      </c>
      <c r="D384" s="117">
        <v>820</v>
      </c>
      <c r="E384" s="117">
        <v>23</v>
      </c>
      <c r="F384" s="117">
        <v>5170</v>
      </c>
      <c r="G384" s="117">
        <v>1205</v>
      </c>
      <c r="H384" s="117">
        <v>3117</v>
      </c>
      <c r="I384" s="117">
        <v>848</v>
      </c>
    </row>
    <row r="385" spans="1:9" x14ac:dyDescent="0.2">
      <c r="A385" s="117"/>
      <c r="B385" s="117" t="s">
        <v>301</v>
      </c>
      <c r="C385" s="117">
        <v>401</v>
      </c>
      <c r="D385" s="117">
        <v>401</v>
      </c>
      <c r="E385" s="117" t="s">
        <v>77</v>
      </c>
      <c r="F385" s="117">
        <v>6655</v>
      </c>
      <c r="G385" s="117">
        <v>978</v>
      </c>
      <c r="H385" s="117">
        <v>5403</v>
      </c>
      <c r="I385" s="117">
        <v>274</v>
      </c>
    </row>
    <row r="386" spans="1:9" x14ac:dyDescent="0.2">
      <c r="A386" s="117"/>
      <c r="B386" s="117" t="s">
        <v>302</v>
      </c>
      <c r="C386" s="117">
        <v>95</v>
      </c>
      <c r="D386" s="117">
        <v>95</v>
      </c>
      <c r="E386" s="117" t="s">
        <v>77</v>
      </c>
      <c r="F386" s="117">
        <v>3575</v>
      </c>
      <c r="G386" s="117">
        <v>530</v>
      </c>
      <c r="H386" s="117">
        <v>2376</v>
      </c>
      <c r="I386" s="117">
        <v>668</v>
      </c>
    </row>
    <row r="387" spans="1:9" x14ac:dyDescent="0.2">
      <c r="A387" s="117"/>
      <c r="B387" s="117" t="s">
        <v>303</v>
      </c>
      <c r="C387" s="117">
        <v>143</v>
      </c>
      <c r="D387" s="117">
        <v>135</v>
      </c>
      <c r="E387" s="117">
        <v>8</v>
      </c>
      <c r="F387" s="117">
        <v>2274</v>
      </c>
      <c r="G387" s="117">
        <v>332</v>
      </c>
      <c r="H387" s="117">
        <v>1350</v>
      </c>
      <c r="I387" s="117">
        <v>592</v>
      </c>
    </row>
    <row r="388" spans="1:9" x14ac:dyDescent="0.2">
      <c r="A388" s="117"/>
      <c r="B388" s="117" t="s">
        <v>304</v>
      </c>
      <c r="C388" s="117">
        <v>215</v>
      </c>
      <c r="D388" s="117">
        <v>213</v>
      </c>
      <c r="E388" s="117">
        <v>3</v>
      </c>
      <c r="F388" s="117">
        <v>2421</v>
      </c>
      <c r="G388" s="117">
        <v>503</v>
      </c>
      <c r="H388" s="117">
        <v>1407</v>
      </c>
      <c r="I388" s="117">
        <v>511</v>
      </c>
    </row>
    <row r="389" spans="1:9" x14ac:dyDescent="0.2">
      <c r="A389" s="117"/>
      <c r="B389" s="117" t="s">
        <v>305</v>
      </c>
      <c r="C389" s="117">
        <v>263</v>
      </c>
      <c r="D389" s="117">
        <v>261</v>
      </c>
      <c r="E389" s="117">
        <v>2</v>
      </c>
      <c r="F389" s="117">
        <v>3047</v>
      </c>
      <c r="G389" s="117">
        <v>657</v>
      </c>
      <c r="H389" s="117">
        <v>1783</v>
      </c>
      <c r="I389" s="117">
        <v>608</v>
      </c>
    </row>
    <row r="390" spans="1:9" x14ac:dyDescent="0.2">
      <c r="A390" s="117"/>
      <c r="B390" s="117" t="s">
        <v>306</v>
      </c>
      <c r="C390" s="117">
        <v>408</v>
      </c>
      <c r="D390" s="117">
        <v>403</v>
      </c>
      <c r="E390" s="117">
        <v>4</v>
      </c>
      <c r="F390" s="117">
        <v>3769</v>
      </c>
      <c r="G390" s="117">
        <v>812</v>
      </c>
      <c r="H390" s="117">
        <v>2103</v>
      </c>
      <c r="I390" s="117">
        <v>854</v>
      </c>
    </row>
    <row r="391" spans="1:9" x14ac:dyDescent="0.2">
      <c r="A391" s="117"/>
      <c r="B391" s="117" t="s">
        <v>307</v>
      </c>
      <c r="C391" s="117">
        <v>748</v>
      </c>
      <c r="D391" s="117">
        <v>748</v>
      </c>
      <c r="E391" s="117" t="s">
        <v>77</v>
      </c>
      <c r="F391" s="117">
        <v>5431</v>
      </c>
      <c r="G391" s="117">
        <v>1237</v>
      </c>
      <c r="H391" s="117">
        <v>3009</v>
      </c>
      <c r="I391" s="117">
        <v>1185</v>
      </c>
    </row>
    <row r="392" spans="1:9" x14ac:dyDescent="0.2">
      <c r="A392" s="117"/>
      <c r="B392" s="117" t="s">
        <v>308</v>
      </c>
      <c r="C392" s="117">
        <v>1160</v>
      </c>
      <c r="D392" s="117">
        <v>1141</v>
      </c>
      <c r="E392" s="117">
        <v>19</v>
      </c>
      <c r="F392" s="117">
        <v>8244</v>
      </c>
      <c r="G392" s="117">
        <v>2134</v>
      </c>
      <c r="H392" s="117">
        <v>4901</v>
      </c>
      <c r="I392" s="117">
        <v>1210</v>
      </c>
    </row>
    <row r="393" spans="1:9" x14ac:dyDescent="0.2">
      <c r="A393" s="117"/>
      <c r="B393" s="117" t="s">
        <v>316</v>
      </c>
      <c r="C393" s="117">
        <v>2275</v>
      </c>
      <c r="D393" s="117">
        <v>2211</v>
      </c>
      <c r="E393" s="117">
        <v>64</v>
      </c>
      <c r="F393" s="117">
        <v>9544</v>
      </c>
      <c r="G393" s="117">
        <v>2648</v>
      </c>
      <c r="H393" s="117">
        <v>5666</v>
      </c>
      <c r="I393" s="117">
        <v>1230</v>
      </c>
    </row>
    <row r="394" spans="1:9" x14ac:dyDescent="0.2">
      <c r="A394" s="117"/>
      <c r="B394" s="117" t="s">
        <v>317</v>
      </c>
      <c r="C394" s="117">
        <v>4293</v>
      </c>
      <c r="D394" s="117">
        <v>4040</v>
      </c>
      <c r="E394" s="117">
        <v>253</v>
      </c>
      <c r="F394" s="117">
        <v>8475</v>
      </c>
      <c r="G394" s="117">
        <v>2311</v>
      </c>
      <c r="H394" s="117">
        <v>5683</v>
      </c>
      <c r="I394" s="117">
        <v>481</v>
      </c>
    </row>
    <row r="395" spans="1:9" x14ac:dyDescent="0.2">
      <c r="A395" s="117"/>
      <c r="B395" s="117" t="s">
        <v>309</v>
      </c>
      <c r="C395" s="117">
        <v>2024</v>
      </c>
      <c r="D395" s="117">
        <v>1953</v>
      </c>
      <c r="E395" s="117">
        <v>71</v>
      </c>
      <c r="F395" s="117">
        <v>8720</v>
      </c>
      <c r="G395" s="117">
        <v>2335</v>
      </c>
      <c r="H395" s="117">
        <v>5281</v>
      </c>
      <c r="I395" s="117">
        <v>1103</v>
      </c>
    </row>
    <row r="396" spans="1:9" x14ac:dyDescent="0.2">
      <c r="A396" s="117"/>
      <c r="B396" s="117" t="s">
        <v>310</v>
      </c>
      <c r="C396" s="117">
        <v>2342</v>
      </c>
      <c r="D396" s="117">
        <v>2256</v>
      </c>
      <c r="E396" s="117">
        <v>86</v>
      </c>
      <c r="F396" s="117">
        <v>9131</v>
      </c>
      <c r="G396" s="117">
        <v>2487</v>
      </c>
      <c r="H396" s="117">
        <v>5572</v>
      </c>
      <c r="I396" s="117">
        <v>1072</v>
      </c>
    </row>
    <row r="397" spans="1:9" x14ac:dyDescent="0.2">
      <c r="A397" s="117"/>
      <c r="B397" s="117" t="s">
        <v>318</v>
      </c>
      <c r="C397" s="117">
        <v>2910</v>
      </c>
      <c r="D397" s="117">
        <v>2787</v>
      </c>
      <c r="E397" s="117">
        <v>123</v>
      </c>
      <c r="F397" s="117">
        <v>9208</v>
      </c>
      <c r="G397" s="117">
        <v>2542</v>
      </c>
      <c r="H397" s="117">
        <v>5672</v>
      </c>
      <c r="I397" s="117">
        <v>994</v>
      </c>
    </row>
    <row r="398" spans="1:9" x14ac:dyDescent="0.2">
      <c r="A398" s="117" t="s">
        <v>30</v>
      </c>
      <c r="B398" s="117" t="s">
        <v>7</v>
      </c>
      <c r="C398" s="117">
        <v>812</v>
      </c>
      <c r="D398" s="117">
        <v>792</v>
      </c>
      <c r="E398" s="117">
        <v>20</v>
      </c>
      <c r="F398" s="117">
        <v>4575</v>
      </c>
      <c r="G398" s="117">
        <v>1123</v>
      </c>
      <c r="H398" s="117">
        <v>2750</v>
      </c>
      <c r="I398" s="117">
        <v>702</v>
      </c>
    </row>
    <row r="399" spans="1:9" x14ac:dyDescent="0.2">
      <c r="A399" s="117"/>
      <c r="B399" s="117" t="s">
        <v>301</v>
      </c>
      <c r="C399" s="117">
        <v>493</v>
      </c>
      <c r="D399" s="117">
        <v>493</v>
      </c>
      <c r="E399" s="117" t="s">
        <v>77</v>
      </c>
      <c r="F399" s="117">
        <v>6569</v>
      </c>
      <c r="G399" s="117">
        <v>1132</v>
      </c>
      <c r="H399" s="117">
        <v>5222</v>
      </c>
      <c r="I399" s="117">
        <v>215</v>
      </c>
    </row>
    <row r="400" spans="1:9" x14ac:dyDescent="0.2">
      <c r="A400" s="117"/>
      <c r="B400" s="117" t="s">
        <v>302</v>
      </c>
      <c r="C400" s="117">
        <v>88</v>
      </c>
      <c r="D400" s="117">
        <v>88</v>
      </c>
      <c r="E400" s="117" t="s">
        <v>77</v>
      </c>
      <c r="F400" s="117">
        <v>3534</v>
      </c>
      <c r="G400" s="117">
        <v>573</v>
      </c>
      <c r="H400" s="117">
        <v>2354</v>
      </c>
      <c r="I400" s="117">
        <v>608</v>
      </c>
    </row>
    <row r="401" spans="1:9" x14ac:dyDescent="0.2">
      <c r="A401" s="117"/>
      <c r="B401" s="117" t="s">
        <v>303</v>
      </c>
      <c r="C401" s="117">
        <v>122</v>
      </c>
      <c r="D401" s="117">
        <v>122</v>
      </c>
      <c r="E401" s="117" t="s">
        <v>77</v>
      </c>
      <c r="F401" s="117">
        <v>2178</v>
      </c>
      <c r="G401" s="117">
        <v>299</v>
      </c>
      <c r="H401" s="117">
        <v>1352</v>
      </c>
      <c r="I401" s="117">
        <v>526</v>
      </c>
    </row>
    <row r="402" spans="1:9" x14ac:dyDescent="0.2">
      <c r="A402" s="117"/>
      <c r="B402" s="117" t="s">
        <v>304</v>
      </c>
      <c r="C402" s="117">
        <v>140</v>
      </c>
      <c r="D402" s="117">
        <v>140</v>
      </c>
      <c r="E402" s="117" t="s">
        <v>77</v>
      </c>
      <c r="F402" s="117">
        <v>1561</v>
      </c>
      <c r="G402" s="117">
        <v>335</v>
      </c>
      <c r="H402" s="117">
        <v>1016</v>
      </c>
      <c r="I402" s="117">
        <v>211</v>
      </c>
    </row>
    <row r="403" spans="1:9" x14ac:dyDescent="0.2">
      <c r="A403" s="117"/>
      <c r="B403" s="117" t="s">
        <v>305</v>
      </c>
      <c r="C403" s="117">
        <v>259</v>
      </c>
      <c r="D403" s="117">
        <v>259</v>
      </c>
      <c r="E403" s="117" t="s">
        <v>77</v>
      </c>
      <c r="F403" s="117">
        <v>2331</v>
      </c>
      <c r="G403" s="117">
        <v>449</v>
      </c>
      <c r="H403" s="117">
        <v>1426</v>
      </c>
      <c r="I403" s="117">
        <v>455</v>
      </c>
    </row>
    <row r="404" spans="1:9" x14ac:dyDescent="0.2">
      <c r="A404" s="117"/>
      <c r="B404" s="117" t="s">
        <v>306</v>
      </c>
      <c r="C404" s="117">
        <v>442</v>
      </c>
      <c r="D404" s="117">
        <v>434</v>
      </c>
      <c r="E404" s="117">
        <v>8</v>
      </c>
      <c r="F404" s="117">
        <v>3003</v>
      </c>
      <c r="G404" s="117">
        <v>709</v>
      </c>
      <c r="H404" s="117">
        <v>1754</v>
      </c>
      <c r="I404" s="117">
        <v>540</v>
      </c>
    </row>
    <row r="405" spans="1:9" x14ac:dyDescent="0.2">
      <c r="A405" s="117"/>
      <c r="B405" s="117" t="s">
        <v>307</v>
      </c>
      <c r="C405" s="117">
        <v>857</v>
      </c>
      <c r="D405" s="117">
        <v>857</v>
      </c>
      <c r="E405" s="117" t="s">
        <v>77</v>
      </c>
      <c r="F405" s="117">
        <v>4848</v>
      </c>
      <c r="G405" s="117">
        <v>1156</v>
      </c>
      <c r="H405" s="117">
        <v>2615</v>
      </c>
      <c r="I405" s="117">
        <v>1076</v>
      </c>
    </row>
    <row r="406" spans="1:9" x14ac:dyDescent="0.2">
      <c r="A406" s="117"/>
      <c r="B406" s="117" t="s">
        <v>308</v>
      </c>
      <c r="C406" s="117">
        <v>1294</v>
      </c>
      <c r="D406" s="117">
        <v>1278</v>
      </c>
      <c r="E406" s="117">
        <v>16</v>
      </c>
      <c r="F406" s="117">
        <v>7907</v>
      </c>
      <c r="G406" s="117">
        <v>2169</v>
      </c>
      <c r="H406" s="117">
        <v>4601</v>
      </c>
      <c r="I406" s="117">
        <v>1138</v>
      </c>
    </row>
    <row r="407" spans="1:9" x14ac:dyDescent="0.2">
      <c r="A407" s="117"/>
      <c r="B407" s="117" t="s">
        <v>316</v>
      </c>
      <c r="C407" s="117">
        <v>2459</v>
      </c>
      <c r="D407" s="117">
        <v>2383</v>
      </c>
      <c r="E407" s="117">
        <v>76</v>
      </c>
      <c r="F407" s="117">
        <v>9582</v>
      </c>
      <c r="G407" s="117">
        <v>2862</v>
      </c>
      <c r="H407" s="117">
        <v>5603</v>
      </c>
      <c r="I407" s="117">
        <v>1116</v>
      </c>
    </row>
    <row r="408" spans="1:9" x14ac:dyDescent="0.2">
      <c r="A408" s="117"/>
      <c r="B408" s="117" t="s">
        <v>317</v>
      </c>
      <c r="C408" s="117">
        <v>4570</v>
      </c>
      <c r="D408" s="117">
        <v>4253</v>
      </c>
      <c r="E408" s="117">
        <v>316</v>
      </c>
      <c r="F408" s="117">
        <v>8611</v>
      </c>
      <c r="G408" s="117">
        <v>2581</v>
      </c>
      <c r="H408" s="117">
        <v>5278</v>
      </c>
      <c r="I408" s="117">
        <v>752</v>
      </c>
    </row>
    <row r="409" spans="1:9" x14ac:dyDescent="0.2">
      <c r="A409" s="117"/>
      <c r="B409" s="117" t="s">
        <v>309</v>
      </c>
      <c r="C409" s="117">
        <v>2055</v>
      </c>
      <c r="D409" s="117">
        <v>1986</v>
      </c>
      <c r="E409" s="117">
        <v>70</v>
      </c>
      <c r="F409" s="117">
        <v>8559</v>
      </c>
      <c r="G409" s="117">
        <v>2452</v>
      </c>
      <c r="H409" s="117">
        <v>5019</v>
      </c>
      <c r="I409" s="117">
        <v>1088</v>
      </c>
    </row>
    <row r="410" spans="1:9" x14ac:dyDescent="0.2">
      <c r="A410" s="117"/>
      <c r="B410" s="117" t="s">
        <v>310</v>
      </c>
      <c r="C410" s="117">
        <v>2373</v>
      </c>
      <c r="D410" s="117">
        <v>2283</v>
      </c>
      <c r="E410" s="117">
        <v>90</v>
      </c>
      <c r="F410" s="117">
        <v>9193</v>
      </c>
      <c r="G410" s="117">
        <v>2665</v>
      </c>
      <c r="H410" s="117">
        <v>5397</v>
      </c>
      <c r="I410" s="117">
        <v>1130</v>
      </c>
    </row>
    <row r="411" spans="1:9" x14ac:dyDescent="0.2">
      <c r="A411" s="117"/>
      <c r="B411" s="117" t="s">
        <v>318</v>
      </c>
      <c r="C411" s="117">
        <v>2973</v>
      </c>
      <c r="D411" s="117">
        <v>2838</v>
      </c>
      <c r="E411" s="117">
        <v>135</v>
      </c>
      <c r="F411" s="117">
        <v>9346</v>
      </c>
      <c r="G411" s="117">
        <v>2794</v>
      </c>
      <c r="H411" s="117">
        <v>5524</v>
      </c>
      <c r="I411" s="117">
        <v>1028</v>
      </c>
    </row>
    <row r="412" spans="1:9" x14ac:dyDescent="0.2">
      <c r="A412" s="117" t="s">
        <v>31</v>
      </c>
      <c r="B412" s="117" t="s">
        <v>7</v>
      </c>
      <c r="C412" s="117">
        <v>873</v>
      </c>
      <c r="D412" s="117">
        <v>847</v>
      </c>
      <c r="E412" s="117">
        <v>26</v>
      </c>
      <c r="F412" s="117">
        <v>5762</v>
      </c>
      <c r="G412" s="117">
        <v>1287</v>
      </c>
      <c r="H412" s="117">
        <v>3482</v>
      </c>
      <c r="I412" s="117">
        <v>993</v>
      </c>
    </row>
    <row r="413" spans="1:9" x14ac:dyDescent="0.2">
      <c r="A413" s="117"/>
      <c r="B413" s="117" t="s">
        <v>301</v>
      </c>
      <c r="C413" s="117">
        <v>305</v>
      </c>
      <c r="D413" s="117">
        <v>305</v>
      </c>
      <c r="E413" s="117" t="s">
        <v>77</v>
      </c>
      <c r="F413" s="117">
        <v>6745</v>
      </c>
      <c r="G413" s="117">
        <v>816</v>
      </c>
      <c r="H413" s="117">
        <v>5592</v>
      </c>
      <c r="I413" s="117">
        <v>337</v>
      </c>
    </row>
    <row r="414" spans="1:9" x14ac:dyDescent="0.2">
      <c r="A414" s="117"/>
      <c r="B414" s="117" t="s">
        <v>302</v>
      </c>
      <c r="C414" s="117">
        <v>103</v>
      </c>
      <c r="D414" s="117">
        <v>103</v>
      </c>
      <c r="E414" s="117" t="s">
        <v>77</v>
      </c>
      <c r="F414" s="117">
        <v>3617</v>
      </c>
      <c r="G414" s="117">
        <v>484</v>
      </c>
      <c r="H414" s="117">
        <v>2400</v>
      </c>
      <c r="I414" s="117">
        <v>733</v>
      </c>
    </row>
    <row r="415" spans="1:9" x14ac:dyDescent="0.2">
      <c r="A415" s="117"/>
      <c r="B415" s="117" t="s">
        <v>303</v>
      </c>
      <c r="C415" s="117">
        <v>167</v>
      </c>
      <c r="D415" s="117">
        <v>149</v>
      </c>
      <c r="E415" s="117">
        <v>18</v>
      </c>
      <c r="F415" s="117">
        <v>2381</v>
      </c>
      <c r="G415" s="117">
        <v>367</v>
      </c>
      <c r="H415" s="117">
        <v>1347</v>
      </c>
      <c r="I415" s="117">
        <v>666</v>
      </c>
    </row>
    <row r="416" spans="1:9" x14ac:dyDescent="0.2">
      <c r="A416" s="117"/>
      <c r="B416" s="117" t="s">
        <v>304</v>
      </c>
      <c r="C416" s="117">
        <v>303</v>
      </c>
      <c r="D416" s="117">
        <v>297</v>
      </c>
      <c r="E416" s="117">
        <v>6</v>
      </c>
      <c r="F416" s="117">
        <v>3426</v>
      </c>
      <c r="G416" s="117">
        <v>701</v>
      </c>
      <c r="H416" s="117">
        <v>1863</v>
      </c>
      <c r="I416" s="117">
        <v>862</v>
      </c>
    </row>
    <row r="417" spans="1:9" x14ac:dyDescent="0.2">
      <c r="A417" s="117"/>
      <c r="B417" s="117" t="s">
        <v>305</v>
      </c>
      <c r="C417" s="117">
        <v>267</v>
      </c>
      <c r="D417" s="117">
        <v>263</v>
      </c>
      <c r="E417" s="117">
        <v>4</v>
      </c>
      <c r="F417" s="117">
        <v>3829</v>
      </c>
      <c r="G417" s="117">
        <v>883</v>
      </c>
      <c r="H417" s="117">
        <v>2171</v>
      </c>
      <c r="I417" s="117">
        <v>775</v>
      </c>
    </row>
    <row r="418" spans="1:9" x14ac:dyDescent="0.2">
      <c r="A418" s="117"/>
      <c r="B418" s="117" t="s">
        <v>306</v>
      </c>
      <c r="C418" s="117">
        <v>370</v>
      </c>
      <c r="D418" s="117">
        <v>370</v>
      </c>
      <c r="E418" s="117" t="s">
        <v>77</v>
      </c>
      <c r="F418" s="117">
        <v>4598</v>
      </c>
      <c r="G418" s="117">
        <v>922</v>
      </c>
      <c r="H418" s="117">
        <v>2481</v>
      </c>
      <c r="I418" s="117">
        <v>1194</v>
      </c>
    </row>
    <row r="419" spans="1:9" x14ac:dyDescent="0.2">
      <c r="A419" s="117"/>
      <c r="B419" s="117" t="s">
        <v>307</v>
      </c>
      <c r="C419" s="117">
        <v>637</v>
      </c>
      <c r="D419" s="117">
        <v>637</v>
      </c>
      <c r="E419" s="117" t="s">
        <v>77</v>
      </c>
      <c r="F419" s="117">
        <v>6021</v>
      </c>
      <c r="G419" s="117">
        <v>1319</v>
      </c>
      <c r="H419" s="117">
        <v>3407</v>
      </c>
      <c r="I419" s="117">
        <v>1296</v>
      </c>
    </row>
    <row r="420" spans="1:9" x14ac:dyDescent="0.2">
      <c r="A420" s="117"/>
      <c r="B420" s="117" t="s">
        <v>308</v>
      </c>
      <c r="C420" s="117">
        <v>1033</v>
      </c>
      <c r="D420" s="117">
        <v>1010</v>
      </c>
      <c r="E420" s="117">
        <v>23</v>
      </c>
      <c r="F420" s="117">
        <v>8564</v>
      </c>
      <c r="G420" s="117">
        <v>2101</v>
      </c>
      <c r="H420" s="117">
        <v>5185</v>
      </c>
      <c r="I420" s="117">
        <v>1278</v>
      </c>
    </row>
    <row r="421" spans="1:9" x14ac:dyDescent="0.2">
      <c r="A421" s="117"/>
      <c r="B421" s="117" t="s">
        <v>316</v>
      </c>
      <c r="C421" s="117">
        <v>2119</v>
      </c>
      <c r="D421" s="117">
        <v>2065</v>
      </c>
      <c r="E421" s="117">
        <v>54</v>
      </c>
      <c r="F421" s="117">
        <v>9512</v>
      </c>
      <c r="G421" s="117">
        <v>2467</v>
      </c>
      <c r="H421" s="117">
        <v>5720</v>
      </c>
      <c r="I421" s="117">
        <v>1325</v>
      </c>
    </row>
    <row r="422" spans="1:9" x14ac:dyDescent="0.2">
      <c r="A422" s="117"/>
      <c r="B422" s="117" t="s">
        <v>317</v>
      </c>
      <c r="C422" s="117">
        <v>4162</v>
      </c>
      <c r="D422" s="117">
        <v>3939</v>
      </c>
      <c r="E422" s="117">
        <v>223</v>
      </c>
      <c r="F422" s="117">
        <v>8412</v>
      </c>
      <c r="G422" s="117">
        <v>2185</v>
      </c>
      <c r="H422" s="117">
        <v>5873</v>
      </c>
      <c r="I422" s="117">
        <v>354</v>
      </c>
    </row>
    <row r="423" spans="1:9" x14ac:dyDescent="0.2">
      <c r="A423" s="117"/>
      <c r="B423" s="117" t="s">
        <v>309</v>
      </c>
      <c r="C423" s="117">
        <v>1998</v>
      </c>
      <c r="D423" s="117">
        <v>1926</v>
      </c>
      <c r="E423" s="117">
        <v>72</v>
      </c>
      <c r="F423" s="117">
        <v>8851</v>
      </c>
      <c r="G423" s="117">
        <v>2239</v>
      </c>
      <c r="H423" s="117">
        <v>5496</v>
      </c>
      <c r="I423" s="117">
        <v>1116</v>
      </c>
    </row>
    <row r="424" spans="1:9" x14ac:dyDescent="0.2">
      <c r="A424" s="117"/>
      <c r="B424" s="117" t="s">
        <v>310</v>
      </c>
      <c r="C424" s="117">
        <v>2318</v>
      </c>
      <c r="D424" s="117">
        <v>2235</v>
      </c>
      <c r="E424" s="117">
        <v>84</v>
      </c>
      <c r="F424" s="117">
        <v>9083</v>
      </c>
      <c r="G424" s="117">
        <v>2348</v>
      </c>
      <c r="H424" s="117">
        <v>5709</v>
      </c>
      <c r="I424" s="117">
        <v>1026</v>
      </c>
    </row>
    <row r="425" spans="1:9" x14ac:dyDescent="0.2">
      <c r="A425" s="117"/>
      <c r="B425" s="117" t="s">
        <v>318</v>
      </c>
      <c r="C425" s="117">
        <v>2866</v>
      </c>
      <c r="D425" s="117">
        <v>2750</v>
      </c>
      <c r="E425" s="117">
        <v>116</v>
      </c>
      <c r="F425" s="117">
        <v>9110</v>
      </c>
      <c r="G425" s="117">
        <v>2364</v>
      </c>
      <c r="H425" s="117">
        <v>5776</v>
      </c>
      <c r="I425" s="117">
        <v>970</v>
      </c>
    </row>
    <row r="426" spans="1:9" x14ac:dyDescent="0.2">
      <c r="A426" s="117" t="s">
        <v>232</v>
      </c>
      <c r="B426" s="117"/>
      <c r="C426" s="117"/>
      <c r="D426" s="117"/>
      <c r="E426" s="117"/>
      <c r="F426" s="117"/>
      <c r="G426" s="117"/>
      <c r="H426" s="117"/>
      <c r="I426" s="117"/>
    </row>
    <row r="427" spans="1:9" x14ac:dyDescent="0.2">
      <c r="A427" s="117" t="s">
        <v>7</v>
      </c>
      <c r="B427" s="117" t="s">
        <v>7</v>
      </c>
      <c r="C427" s="117">
        <v>810</v>
      </c>
      <c r="D427" s="117">
        <v>787</v>
      </c>
      <c r="E427" s="117">
        <v>24</v>
      </c>
      <c r="F427" s="117">
        <v>4855</v>
      </c>
      <c r="G427" s="117">
        <v>933</v>
      </c>
      <c r="H427" s="117">
        <v>3043</v>
      </c>
      <c r="I427" s="117">
        <v>878</v>
      </c>
    </row>
    <row r="428" spans="1:9" x14ac:dyDescent="0.2">
      <c r="A428" s="117"/>
      <c r="B428" s="117" t="s">
        <v>301</v>
      </c>
      <c r="C428" s="117">
        <v>306</v>
      </c>
      <c r="D428" s="117">
        <v>306</v>
      </c>
      <c r="E428" s="117" t="s">
        <v>77</v>
      </c>
      <c r="F428" s="117">
        <v>6679</v>
      </c>
      <c r="G428" s="117">
        <v>733</v>
      </c>
      <c r="H428" s="117">
        <v>5657</v>
      </c>
      <c r="I428" s="117">
        <v>289</v>
      </c>
    </row>
    <row r="429" spans="1:9" x14ac:dyDescent="0.2">
      <c r="A429" s="117"/>
      <c r="B429" s="117" t="s">
        <v>302</v>
      </c>
      <c r="C429" s="117">
        <v>95</v>
      </c>
      <c r="D429" s="117">
        <v>95</v>
      </c>
      <c r="E429" s="117" t="s">
        <v>77</v>
      </c>
      <c r="F429" s="117">
        <v>4319</v>
      </c>
      <c r="G429" s="117">
        <v>310</v>
      </c>
      <c r="H429" s="117">
        <v>2854</v>
      </c>
      <c r="I429" s="117">
        <v>1155</v>
      </c>
    </row>
    <row r="430" spans="1:9" x14ac:dyDescent="0.2">
      <c r="A430" s="117"/>
      <c r="B430" s="117" t="s">
        <v>303</v>
      </c>
      <c r="C430" s="117">
        <v>139</v>
      </c>
      <c r="D430" s="117">
        <v>139</v>
      </c>
      <c r="E430" s="117" t="s">
        <v>77</v>
      </c>
      <c r="F430" s="117">
        <v>1639</v>
      </c>
      <c r="G430" s="117">
        <v>271</v>
      </c>
      <c r="H430" s="117">
        <v>982</v>
      </c>
      <c r="I430" s="117">
        <v>387</v>
      </c>
    </row>
    <row r="431" spans="1:9" x14ac:dyDescent="0.2">
      <c r="A431" s="117"/>
      <c r="B431" s="117" t="s">
        <v>304</v>
      </c>
      <c r="C431" s="117">
        <v>247</v>
      </c>
      <c r="D431" s="117">
        <v>220</v>
      </c>
      <c r="E431" s="117">
        <v>27</v>
      </c>
      <c r="F431" s="117">
        <v>2733</v>
      </c>
      <c r="G431" s="117">
        <v>414</v>
      </c>
      <c r="H431" s="117">
        <v>1593</v>
      </c>
      <c r="I431" s="117">
        <v>726</v>
      </c>
    </row>
    <row r="432" spans="1:9" x14ac:dyDescent="0.2">
      <c r="A432" s="117"/>
      <c r="B432" s="117" t="s">
        <v>305</v>
      </c>
      <c r="C432" s="117">
        <v>242</v>
      </c>
      <c r="D432" s="117">
        <v>233</v>
      </c>
      <c r="E432" s="117">
        <v>9</v>
      </c>
      <c r="F432" s="117">
        <v>3167</v>
      </c>
      <c r="G432" s="117">
        <v>490</v>
      </c>
      <c r="H432" s="117">
        <v>1893</v>
      </c>
      <c r="I432" s="117">
        <v>784</v>
      </c>
    </row>
    <row r="433" spans="1:9" x14ac:dyDescent="0.2">
      <c r="A433" s="117"/>
      <c r="B433" s="117" t="s">
        <v>306</v>
      </c>
      <c r="C433" s="117">
        <v>375</v>
      </c>
      <c r="D433" s="117">
        <v>375</v>
      </c>
      <c r="E433" s="117" t="s">
        <v>77</v>
      </c>
      <c r="F433" s="117">
        <v>3464</v>
      </c>
      <c r="G433" s="117">
        <v>724</v>
      </c>
      <c r="H433" s="117">
        <v>1912</v>
      </c>
      <c r="I433" s="117">
        <v>828</v>
      </c>
    </row>
    <row r="434" spans="1:9" x14ac:dyDescent="0.2">
      <c r="A434" s="117"/>
      <c r="B434" s="117" t="s">
        <v>307</v>
      </c>
      <c r="C434" s="117">
        <v>730</v>
      </c>
      <c r="D434" s="117">
        <v>727</v>
      </c>
      <c r="E434" s="117">
        <v>3</v>
      </c>
      <c r="F434" s="117">
        <v>4638</v>
      </c>
      <c r="G434" s="117">
        <v>1039</v>
      </c>
      <c r="H434" s="117">
        <v>2474</v>
      </c>
      <c r="I434" s="117">
        <v>1126</v>
      </c>
    </row>
    <row r="435" spans="1:9" x14ac:dyDescent="0.2">
      <c r="A435" s="117"/>
      <c r="B435" s="117" t="s">
        <v>308</v>
      </c>
      <c r="C435" s="117">
        <v>1213</v>
      </c>
      <c r="D435" s="117">
        <v>1196</v>
      </c>
      <c r="E435" s="117">
        <v>18</v>
      </c>
      <c r="F435" s="117">
        <v>7024</v>
      </c>
      <c r="G435" s="117">
        <v>1528</v>
      </c>
      <c r="H435" s="117">
        <v>4462</v>
      </c>
      <c r="I435" s="117">
        <v>1034</v>
      </c>
    </row>
    <row r="436" spans="1:9" x14ac:dyDescent="0.2">
      <c r="A436" s="117"/>
      <c r="B436" s="117" t="s">
        <v>316</v>
      </c>
      <c r="C436" s="117">
        <v>2099</v>
      </c>
      <c r="D436" s="117">
        <v>2030</v>
      </c>
      <c r="E436" s="117">
        <v>69</v>
      </c>
      <c r="F436" s="117">
        <v>9626</v>
      </c>
      <c r="G436" s="117">
        <v>2099</v>
      </c>
      <c r="H436" s="117">
        <v>6217</v>
      </c>
      <c r="I436" s="117">
        <v>1309</v>
      </c>
    </row>
    <row r="437" spans="1:9" x14ac:dyDescent="0.2">
      <c r="A437" s="117"/>
      <c r="B437" s="117" t="s">
        <v>317</v>
      </c>
      <c r="C437" s="117">
        <v>4229</v>
      </c>
      <c r="D437" s="117">
        <v>4008</v>
      </c>
      <c r="E437" s="117">
        <v>222</v>
      </c>
      <c r="F437" s="117">
        <v>8147</v>
      </c>
      <c r="G437" s="117">
        <v>1917</v>
      </c>
      <c r="H437" s="117">
        <v>5768</v>
      </c>
      <c r="I437" s="117">
        <v>462</v>
      </c>
    </row>
    <row r="438" spans="1:9" x14ac:dyDescent="0.2">
      <c r="A438" s="117"/>
      <c r="B438" s="117" t="s">
        <v>309</v>
      </c>
      <c r="C438" s="117">
        <v>1980</v>
      </c>
      <c r="D438" s="117">
        <v>1914</v>
      </c>
      <c r="E438" s="117">
        <v>67</v>
      </c>
      <c r="F438" s="117">
        <v>8043</v>
      </c>
      <c r="G438" s="117">
        <v>1774</v>
      </c>
      <c r="H438" s="117">
        <v>5237</v>
      </c>
      <c r="I438" s="117">
        <v>1031</v>
      </c>
    </row>
    <row r="439" spans="1:9" x14ac:dyDescent="0.2">
      <c r="A439" s="117"/>
      <c r="B439" s="117" t="s">
        <v>310</v>
      </c>
      <c r="C439" s="117">
        <v>2291</v>
      </c>
      <c r="D439" s="117">
        <v>2205</v>
      </c>
      <c r="E439" s="117">
        <v>86</v>
      </c>
      <c r="F439" s="117">
        <v>8588</v>
      </c>
      <c r="G439" s="117">
        <v>1921</v>
      </c>
      <c r="H439" s="117">
        <v>5622</v>
      </c>
      <c r="I439" s="117">
        <v>1046</v>
      </c>
    </row>
    <row r="440" spans="1:9" x14ac:dyDescent="0.2">
      <c r="A440" s="117"/>
      <c r="B440" s="117" t="s">
        <v>318</v>
      </c>
      <c r="C440" s="117">
        <v>2804</v>
      </c>
      <c r="D440" s="117">
        <v>2684</v>
      </c>
      <c r="E440" s="117">
        <v>119</v>
      </c>
      <c r="F440" s="117">
        <v>9136</v>
      </c>
      <c r="G440" s="117">
        <v>2039</v>
      </c>
      <c r="H440" s="117">
        <v>6069</v>
      </c>
      <c r="I440" s="117">
        <v>1029</v>
      </c>
    </row>
    <row r="441" spans="1:9" x14ac:dyDescent="0.2">
      <c r="A441" s="117" t="s">
        <v>30</v>
      </c>
      <c r="B441" s="117" t="s">
        <v>7</v>
      </c>
      <c r="C441" s="117">
        <v>794</v>
      </c>
      <c r="D441" s="117">
        <v>777</v>
      </c>
      <c r="E441" s="117">
        <v>17</v>
      </c>
      <c r="F441" s="117">
        <v>4124</v>
      </c>
      <c r="G441" s="117">
        <v>903</v>
      </c>
      <c r="H441" s="117">
        <v>2542</v>
      </c>
      <c r="I441" s="117">
        <v>678</v>
      </c>
    </row>
    <row r="442" spans="1:9" x14ac:dyDescent="0.2">
      <c r="A442" s="117"/>
      <c r="B442" s="117" t="s">
        <v>301</v>
      </c>
      <c r="C442" s="117">
        <v>347</v>
      </c>
      <c r="D442" s="117">
        <v>347</v>
      </c>
      <c r="E442" s="117" t="s">
        <v>77</v>
      </c>
      <c r="F442" s="117">
        <v>7085</v>
      </c>
      <c r="G442" s="117">
        <v>863</v>
      </c>
      <c r="H442" s="117">
        <v>6021</v>
      </c>
      <c r="I442" s="117">
        <v>202</v>
      </c>
    </row>
    <row r="443" spans="1:9" x14ac:dyDescent="0.2">
      <c r="A443" s="117"/>
      <c r="B443" s="117" t="s">
        <v>302</v>
      </c>
      <c r="C443" s="117">
        <v>103</v>
      </c>
      <c r="D443" s="117">
        <v>103</v>
      </c>
      <c r="E443" s="117" t="s">
        <v>77</v>
      </c>
      <c r="F443" s="117">
        <v>3921</v>
      </c>
      <c r="G443" s="117">
        <v>341</v>
      </c>
      <c r="H443" s="117">
        <v>2852</v>
      </c>
      <c r="I443" s="117">
        <v>728</v>
      </c>
    </row>
    <row r="444" spans="1:9" x14ac:dyDescent="0.2">
      <c r="A444" s="117"/>
      <c r="B444" s="117" t="s">
        <v>303</v>
      </c>
      <c r="C444" s="117">
        <v>149</v>
      </c>
      <c r="D444" s="117">
        <v>149</v>
      </c>
      <c r="E444" s="117" t="s">
        <v>77</v>
      </c>
      <c r="F444" s="117">
        <v>1551</v>
      </c>
      <c r="G444" s="117">
        <v>225</v>
      </c>
      <c r="H444" s="117">
        <v>887</v>
      </c>
      <c r="I444" s="117">
        <v>440</v>
      </c>
    </row>
    <row r="445" spans="1:9" x14ac:dyDescent="0.2">
      <c r="A445" s="117"/>
      <c r="B445" s="117" t="s">
        <v>304</v>
      </c>
      <c r="C445" s="117">
        <v>158</v>
      </c>
      <c r="D445" s="117">
        <v>158</v>
      </c>
      <c r="E445" s="117" t="s">
        <v>77</v>
      </c>
      <c r="F445" s="117">
        <v>1745</v>
      </c>
      <c r="G445" s="117">
        <v>300</v>
      </c>
      <c r="H445" s="117">
        <v>996</v>
      </c>
      <c r="I445" s="117">
        <v>449</v>
      </c>
    </row>
    <row r="446" spans="1:9" x14ac:dyDescent="0.2">
      <c r="A446" s="117"/>
      <c r="B446" s="117" t="s">
        <v>305</v>
      </c>
      <c r="C446" s="117">
        <v>222</v>
      </c>
      <c r="D446" s="117">
        <v>222</v>
      </c>
      <c r="E446" s="117" t="s">
        <v>77</v>
      </c>
      <c r="F446" s="117">
        <v>1916</v>
      </c>
      <c r="G446" s="117">
        <v>352</v>
      </c>
      <c r="H446" s="117">
        <v>1084</v>
      </c>
      <c r="I446" s="117">
        <v>480</v>
      </c>
    </row>
    <row r="447" spans="1:9" x14ac:dyDescent="0.2">
      <c r="A447" s="117"/>
      <c r="B447" s="117" t="s">
        <v>306</v>
      </c>
      <c r="C447" s="117">
        <v>421</v>
      </c>
      <c r="D447" s="117">
        <v>421</v>
      </c>
      <c r="E447" s="117" t="s">
        <v>77</v>
      </c>
      <c r="F447" s="117">
        <v>2722</v>
      </c>
      <c r="G447" s="117">
        <v>651</v>
      </c>
      <c r="H447" s="117">
        <v>1452</v>
      </c>
      <c r="I447" s="117">
        <v>619</v>
      </c>
    </row>
    <row r="448" spans="1:9" x14ac:dyDescent="0.2">
      <c r="A448" s="117"/>
      <c r="B448" s="117" t="s">
        <v>307</v>
      </c>
      <c r="C448" s="117">
        <v>858</v>
      </c>
      <c r="D448" s="117">
        <v>852</v>
      </c>
      <c r="E448" s="117">
        <v>6</v>
      </c>
      <c r="F448" s="117">
        <v>4029</v>
      </c>
      <c r="G448" s="117">
        <v>1033</v>
      </c>
      <c r="H448" s="117">
        <v>2163</v>
      </c>
      <c r="I448" s="117">
        <v>833</v>
      </c>
    </row>
    <row r="449" spans="1:9" x14ac:dyDescent="0.2">
      <c r="A449" s="117"/>
      <c r="B449" s="117" t="s">
        <v>308</v>
      </c>
      <c r="C449" s="117">
        <v>1438</v>
      </c>
      <c r="D449" s="117">
        <v>1417</v>
      </c>
      <c r="E449" s="117">
        <v>21</v>
      </c>
      <c r="F449" s="117">
        <v>6423</v>
      </c>
      <c r="G449" s="117">
        <v>1740</v>
      </c>
      <c r="H449" s="117">
        <v>3862</v>
      </c>
      <c r="I449" s="117">
        <v>822</v>
      </c>
    </row>
    <row r="450" spans="1:9" x14ac:dyDescent="0.2">
      <c r="A450" s="117"/>
      <c r="B450" s="117" t="s">
        <v>316</v>
      </c>
      <c r="C450" s="117">
        <v>2342</v>
      </c>
      <c r="D450" s="117">
        <v>2269</v>
      </c>
      <c r="E450" s="117">
        <v>73</v>
      </c>
      <c r="F450" s="117">
        <v>9482</v>
      </c>
      <c r="G450" s="117">
        <v>2207</v>
      </c>
      <c r="H450" s="117">
        <v>6013</v>
      </c>
      <c r="I450" s="117">
        <v>1262</v>
      </c>
    </row>
    <row r="451" spans="1:9" x14ac:dyDescent="0.2">
      <c r="A451" s="117"/>
      <c r="B451" s="117" t="s">
        <v>317</v>
      </c>
      <c r="C451" s="117">
        <v>4370</v>
      </c>
      <c r="D451" s="117">
        <v>4134</v>
      </c>
      <c r="E451" s="117">
        <v>236</v>
      </c>
      <c r="F451" s="117">
        <v>8952</v>
      </c>
      <c r="G451" s="117">
        <v>2309</v>
      </c>
      <c r="H451" s="117">
        <v>5781</v>
      </c>
      <c r="I451" s="117">
        <v>862</v>
      </c>
    </row>
    <row r="452" spans="1:9" x14ac:dyDescent="0.2">
      <c r="A452" s="117"/>
      <c r="B452" s="117" t="s">
        <v>309</v>
      </c>
      <c r="C452" s="117">
        <v>2055</v>
      </c>
      <c r="D452" s="117">
        <v>1994</v>
      </c>
      <c r="E452" s="117">
        <v>61</v>
      </c>
      <c r="F452" s="117">
        <v>7688</v>
      </c>
      <c r="G452" s="117">
        <v>1953</v>
      </c>
      <c r="H452" s="117">
        <v>4767</v>
      </c>
      <c r="I452" s="117">
        <v>968</v>
      </c>
    </row>
    <row r="453" spans="1:9" x14ac:dyDescent="0.2">
      <c r="A453" s="117"/>
      <c r="B453" s="117" t="s">
        <v>310</v>
      </c>
      <c r="C453" s="117">
        <v>2311</v>
      </c>
      <c r="D453" s="117">
        <v>2234</v>
      </c>
      <c r="E453" s="117">
        <v>77</v>
      </c>
      <c r="F453" s="117">
        <v>8425</v>
      </c>
      <c r="G453" s="117">
        <v>2099</v>
      </c>
      <c r="H453" s="117">
        <v>5303</v>
      </c>
      <c r="I453" s="117">
        <v>1023</v>
      </c>
    </row>
    <row r="454" spans="1:9" x14ac:dyDescent="0.2">
      <c r="A454" s="117"/>
      <c r="B454" s="117" t="s">
        <v>318</v>
      </c>
      <c r="C454" s="117">
        <v>2864</v>
      </c>
      <c r="D454" s="117">
        <v>2749</v>
      </c>
      <c r="E454" s="117">
        <v>115</v>
      </c>
      <c r="F454" s="117">
        <v>9346</v>
      </c>
      <c r="G454" s="117">
        <v>2233</v>
      </c>
      <c r="H454" s="117">
        <v>5953</v>
      </c>
      <c r="I454" s="117">
        <v>1159</v>
      </c>
    </row>
    <row r="455" spans="1:9" x14ac:dyDescent="0.2">
      <c r="A455" s="117" t="s">
        <v>31</v>
      </c>
      <c r="B455" s="117" t="s">
        <v>7</v>
      </c>
      <c r="C455" s="117">
        <v>827</v>
      </c>
      <c r="D455" s="117">
        <v>796</v>
      </c>
      <c r="E455" s="117">
        <v>30</v>
      </c>
      <c r="F455" s="117">
        <v>5583</v>
      </c>
      <c r="G455" s="117">
        <v>963</v>
      </c>
      <c r="H455" s="117">
        <v>3543</v>
      </c>
      <c r="I455" s="117">
        <v>1077</v>
      </c>
    </row>
    <row r="456" spans="1:9" x14ac:dyDescent="0.2">
      <c r="A456" s="117"/>
      <c r="B456" s="117" t="s">
        <v>301</v>
      </c>
      <c r="C456" s="117">
        <v>262</v>
      </c>
      <c r="D456" s="117">
        <v>262</v>
      </c>
      <c r="E456" s="117" t="s">
        <v>77</v>
      </c>
      <c r="F456" s="117">
        <v>6243</v>
      </c>
      <c r="G456" s="117">
        <v>593</v>
      </c>
      <c r="H456" s="117">
        <v>5268</v>
      </c>
      <c r="I456" s="117">
        <v>382</v>
      </c>
    </row>
    <row r="457" spans="1:9" x14ac:dyDescent="0.2">
      <c r="A457" s="117"/>
      <c r="B457" s="117" t="s">
        <v>302</v>
      </c>
      <c r="C457" s="117">
        <v>86</v>
      </c>
      <c r="D457" s="117">
        <v>86</v>
      </c>
      <c r="E457" s="117" t="s">
        <v>77</v>
      </c>
      <c r="F457" s="117">
        <v>4741</v>
      </c>
      <c r="G457" s="117">
        <v>278</v>
      </c>
      <c r="H457" s="117">
        <v>2856</v>
      </c>
      <c r="I457" s="117">
        <v>1607</v>
      </c>
    </row>
    <row r="458" spans="1:9" x14ac:dyDescent="0.2">
      <c r="A458" s="117"/>
      <c r="B458" s="117" t="s">
        <v>303</v>
      </c>
      <c r="C458" s="117">
        <v>128</v>
      </c>
      <c r="D458" s="117">
        <v>128</v>
      </c>
      <c r="E458" s="117" t="s">
        <v>77</v>
      </c>
      <c r="F458" s="117">
        <v>1735</v>
      </c>
      <c r="G458" s="117">
        <v>321</v>
      </c>
      <c r="H458" s="117">
        <v>1084</v>
      </c>
      <c r="I458" s="117">
        <v>330</v>
      </c>
    </row>
    <row r="459" spans="1:9" x14ac:dyDescent="0.2">
      <c r="A459" s="117"/>
      <c r="B459" s="117" t="s">
        <v>304</v>
      </c>
      <c r="C459" s="117">
        <v>351</v>
      </c>
      <c r="D459" s="117">
        <v>293</v>
      </c>
      <c r="E459" s="117">
        <v>58</v>
      </c>
      <c r="F459" s="117">
        <v>3890</v>
      </c>
      <c r="G459" s="117">
        <v>547</v>
      </c>
      <c r="H459" s="117">
        <v>2293</v>
      </c>
      <c r="I459" s="117">
        <v>1050</v>
      </c>
    </row>
    <row r="460" spans="1:9" x14ac:dyDescent="0.2">
      <c r="A460" s="117"/>
      <c r="B460" s="117" t="s">
        <v>305</v>
      </c>
      <c r="C460" s="117">
        <v>264</v>
      </c>
      <c r="D460" s="117">
        <v>245</v>
      </c>
      <c r="E460" s="117">
        <v>19</v>
      </c>
      <c r="F460" s="117">
        <v>4544</v>
      </c>
      <c r="G460" s="117">
        <v>642</v>
      </c>
      <c r="H460" s="117">
        <v>2784</v>
      </c>
      <c r="I460" s="117">
        <v>1118</v>
      </c>
    </row>
    <row r="461" spans="1:9" x14ac:dyDescent="0.2">
      <c r="A461" s="117"/>
      <c r="B461" s="117" t="s">
        <v>306</v>
      </c>
      <c r="C461" s="117">
        <v>326</v>
      </c>
      <c r="D461" s="117">
        <v>326</v>
      </c>
      <c r="E461" s="117" t="s">
        <v>77</v>
      </c>
      <c r="F461" s="117">
        <v>4263</v>
      </c>
      <c r="G461" s="117">
        <v>802</v>
      </c>
      <c r="H461" s="117">
        <v>2408</v>
      </c>
      <c r="I461" s="117">
        <v>1053</v>
      </c>
    </row>
    <row r="462" spans="1:9" x14ac:dyDescent="0.2">
      <c r="A462" s="117"/>
      <c r="B462" s="117" t="s">
        <v>307</v>
      </c>
      <c r="C462" s="117">
        <v>600</v>
      </c>
      <c r="D462" s="117">
        <v>600</v>
      </c>
      <c r="E462" s="117" t="s">
        <v>77</v>
      </c>
      <c r="F462" s="117">
        <v>5263</v>
      </c>
      <c r="G462" s="117">
        <v>1045</v>
      </c>
      <c r="H462" s="117">
        <v>2792</v>
      </c>
      <c r="I462" s="117">
        <v>1426</v>
      </c>
    </row>
    <row r="463" spans="1:9" x14ac:dyDescent="0.2">
      <c r="A463" s="117"/>
      <c r="B463" s="117" t="s">
        <v>308</v>
      </c>
      <c r="C463" s="117">
        <v>996</v>
      </c>
      <c r="D463" s="117">
        <v>981</v>
      </c>
      <c r="E463" s="117">
        <v>15</v>
      </c>
      <c r="F463" s="117">
        <v>7604</v>
      </c>
      <c r="G463" s="117">
        <v>1323</v>
      </c>
      <c r="H463" s="117">
        <v>5042</v>
      </c>
      <c r="I463" s="117">
        <v>1239</v>
      </c>
    </row>
    <row r="464" spans="1:9" x14ac:dyDescent="0.2">
      <c r="A464" s="117"/>
      <c r="B464" s="117" t="s">
        <v>316</v>
      </c>
      <c r="C464" s="117">
        <v>1902</v>
      </c>
      <c r="D464" s="117">
        <v>1836</v>
      </c>
      <c r="E464" s="117">
        <v>66</v>
      </c>
      <c r="F464" s="117">
        <v>9742</v>
      </c>
      <c r="G464" s="117">
        <v>2012</v>
      </c>
      <c r="H464" s="117">
        <v>6383</v>
      </c>
      <c r="I464" s="117">
        <v>1347</v>
      </c>
    </row>
    <row r="465" spans="1:9" x14ac:dyDescent="0.2">
      <c r="A465" s="117"/>
      <c r="B465" s="117" t="s">
        <v>317</v>
      </c>
      <c r="C465" s="117">
        <v>4165</v>
      </c>
      <c r="D465" s="117">
        <v>3950</v>
      </c>
      <c r="E465" s="117">
        <v>215</v>
      </c>
      <c r="F465" s="117">
        <v>7781</v>
      </c>
      <c r="G465" s="117">
        <v>1738</v>
      </c>
      <c r="H465" s="117">
        <v>5762</v>
      </c>
      <c r="I465" s="117">
        <v>280</v>
      </c>
    </row>
    <row r="466" spans="1:9" x14ac:dyDescent="0.2">
      <c r="A466" s="117"/>
      <c r="B466" s="117" t="s">
        <v>309</v>
      </c>
      <c r="C466" s="117">
        <v>1920</v>
      </c>
      <c r="D466" s="117">
        <v>1849</v>
      </c>
      <c r="E466" s="117">
        <v>71</v>
      </c>
      <c r="F466" s="117">
        <v>8331</v>
      </c>
      <c r="G466" s="117">
        <v>1629</v>
      </c>
      <c r="H466" s="117">
        <v>5619</v>
      </c>
      <c r="I466" s="117">
        <v>1083</v>
      </c>
    </row>
    <row r="467" spans="1:9" x14ac:dyDescent="0.2">
      <c r="A467" s="117"/>
      <c r="B467" s="117" t="s">
        <v>310</v>
      </c>
      <c r="C467" s="117">
        <v>2276</v>
      </c>
      <c r="D467" s="117">
        <v>2184</v>
      </c>
      <c r="E467" s="117">
        <v>93</v>
      </c>
      <c r="F467" s="117">
        <v>8712</v>
      </c>
      <c r="G467" s="117">
        <v>1784</v>
      </c>
      <c r="H467" s="117">
        <v>5865</v>
      </c>
      <c r="I467" s="117">
        <v>1063</v>
      </c>
    </row>
    <row r="468" spans="1:9" x14ac:dyDescent="0.2">
      <c r="A468" s="117"/>
      <c r="B468" s="117" t="s">
        <v>318</v>
      </c>
      <c r="C468" s="117">
        <v>2764</v>
      </c>
      <c r="D468" s="117">
        <v>2641</v>
      </c>
      <c r="E468" s="117">
        <v>123</v>
      </c>
      <c r="F468" s="117">
        <v>8995</v>
      </c>
      <c r="G468" s="117">
        <v>1908</v>
      </c>
      <c r="H468" s="117">
        <v>6146</v>
      </c>
      <c r="I468" s="117">
        <v>941</v>
      </c>
    </row>
    <row r="469" spans="1:9" x14ac:dyDescent="0.2">
      <c r="A469" s="117" t="s">
        <v>233</v>
      </c>
      <c r="B469" s="117"/>
      <c r="C469" s="117"/>
      <c r="D469" s="117"/>
      <c r="E469" s="117"/>
      <c r="F469" s="117"/>
      <c r="G469" s="117"/>
      <c r="H469" s="117"/>
      <c r="I469" s="117"/>
    </row>
    <row r="470" spans="1:9" x14ac:dyDescent="0.2">
      <c r="A470" s="117" t="s">
        <v>7</v>
      </c>
      <c r="B470" s="117" t="s">
        <v>7</v>
      </c>
      <c r="C470" s="117">
        <v>941</v>
      </c>
      <c r="D470" s="117">
        <v>918</v>
      </c>
      <c r="E470" s="117">
        <v>23</v>
      </c>
      <c r="F470" s="117">
        <v>5518</v>
      </c>
      <c r="G470" s="117">
        <v>1121</v>
      </c>
      <c r="H470" s="117">
        <v>3385</v>
      </c>
      <c r="I470" s="117">
        <v>1011</v>
      </c>
    </row>
    <row r="471" spans="1:9" x14ac:dyDescent="0.2">
      <c r="A471" s="117"/>
      <c r="B471" s="117" t="s">
        <v>301</v>
      </c>
      <c r="C471" s="117">
        <v>294</v>
      </c>
      <c r="D471" s="117">
        <v>294</v>
      </c>
      <c r="E471" s="117" t="s">
        <v>77</v>
      </c>
      <c r="F471" s="117">
        <v>5615</v>
      </c>
      <c r="G471" s="117">
        <v>877</v>
      </c>
      <c r="H471" s="117">
        <v>4465</v>
      </c>
      <c r="I471" s="117">
        <v>274</v>
      </c>
    </row>
    <row r="472" spans="1:9" x14ac:dyDescent="0.2">
      <c r="A472" s="117"/>
      <c r="B472" s="117" t="s">
        <v>302</v>
      </c>
      <c r="C472" s="117">
        <v>92</v>
      </c>
      <c r="D472" s="117">
        <v>92</v>
      </c>
      <c r="E472" s="117" t="s">
        <v>77</v>
      </c>
      <c r="F472" s="117">
        <v>3718</v>
      </c>
      <c r="G472" s="117">
        <v>390</v>
      </c>
      <c r="H472" s="117">
        <v>2376</v>
      </c>
      <c r="I472" s="117">
        <v>953</v>
      </c>
    </row>
    <row r="473" spans="1:9" x14ac:dyDescent="0.2">
      <c r="A473" s="117"/>
      <c r="B473" s="117" t="s">
        <v>303</v>
      </c>
      <c r="C473" s="117">
        <v>149</v>
      </c>
      <c r="D473" s="117">
        <v>149</v>
      </c>
      <c r="E473" s="117" t="s">
        <v>77</v>
      </c>
      <c r="F473" s="117">
        <v>2255</v>
      </c>
      <c r="G473" s="117">
        <v>264</v>
      </c>
      <c r="H473" s="117">
        <v>1523</v>
      </c>
      <c r="I473" s="117">
        <v>469</v>
      </c>
    </row>
    <row r="474" spans="1:9" x14ac:dyDescent="0.2">
      <c r="A474" s="117"/>
      <c r="B474" s="117" t="s">
        <v>304</v>
      </c>
      <c r="C474" s="117">
        <v>289</v>
      </c>
      <c r="D474" s="117">
        <v>264</v>
      </c>
      <c r="E474" s="117">
        <v>25</v>
      </c>
      <c r="F474" s="117">
        <v>2857</v>
      </c>
      <c r="G474" s="117">
        <v>587</v>
      </c>
      <c r="H474" s="117">
        <v>1562</v>
      </c>
      <c r="I474" s="117">
        <v>707</v>
      </c>
    </row>
    <row r="475" spans="1:9" x14ac:dyDescent="0.2">
      <c r="A475" s="117"/>
      <c r="B475" s="117" t="s">
        <v>305</v>
      </c>
      <c r="C475" s="117">
        <v>277</v>
      </c>
      <c r="D475" s="117">
        <v>272</v>
      </c>
      <c r="E475" s="117">
        <v>5</v>
      </c>
      <c r="F475" s="117">
        <v>3351</v>
      </c>
      <c r="G475" s="117">
        <v>653</v>
      </c>
      <c r="H475" s="117">
        <v>1987</v>
      </c>
      <c r="I475" s="117">
        <v>712</v>
      </c>
    </row>
    <row r="476" spans="1:9" x14ac:dyDescent="0.2">
      <c r="A476" s="117"/>
      <c r="B476" s="117" t="s">
        <v>306</v>
      </c>
      <c r="C476" s="117">
        <v>411</v>
      </c>
      <c r="D476" s="117">
        <v>405</v>
      </c>
      <c r="E476" s="117">
        <v>6</v>
      </c>
      <c r="F476" s="117">
        <v>3723</v>
      </c>
      <c r="G476" s="117">
        <v>793</v>
      </c>
      <c r="H476" s="117">
        <v>1993</v>
      </c>
      <c r="I476" s="117">
        <v>937</v>
      </c>
    </row>
    <row r="477" spans="1:9" x14ac:dyDescent="0.2">
      <c r="A477" s="117"/>
      <c r="B477" s="117" t="s">
        <v>307</v>
      </c>
      <c r="C477" s="117">
        <v>810</v>
      </c>
      <c r="D477" s="117">
        <v>808</v>
      </c>
      <c r="E477" s="117">
        <v>2</v>
      </c>
      <c r="F477" s="117">
        <v>5168</v>
      </c>
      <c r="G477" s="117">
        <v>1166</v>
      </c>
      <c r="H477" s="117">
        <v>2776</v>
      </c>
      <c r="I477" s="117">
        <v>1227</v>
      </c>
    </row>
    <row r="478" spans="1:9" x14ac:dyDescent="0.2">
      <c r="A478" s="117"/>
      <c r="B478" s="117" t="s">
        <v>308</v>
      </c>
      <c r="C478" s="117">
        <v>1318</v>
      </c>
      <c r="D478" s="117">
        <v>1299</v>
      </c>
      <c r="E478" s="117">
        <v>18</v>
      </c>
      <c r="F478" s="117">
        <v>8499</v>
      </c>
      <c r="G478" s="117">
        <v>1872</v>
      </c>
      <c r="H478" s="117">
        <v>5211</v>
      </c>
      <c r="I478" s="117">
        <v>1416</v>
      </c>
    </row>
    <row r="479" spans="1:9" x14ac:dyDescent="0.2">
      <c r="A479" s="117"/>
      <c r="B479" s="117" t="s">
        <v>316</v>
      </c>
      <c r="C479" s="117">
        <v>2346</v>
      </c>
      <c r="D479" s="117">
        <v>2287</v>
      </c>
      <c r="E479" s="117">
        <v>59</v>
      </c>
      <c r="F479" s="117">
        <v>11109</v>
      </c>
      <c r="G479" s="117">
        <v>2544</v>
      </c>
      <c r="H479" s="117">
        <v>6843</v>
      </c>
      <c r="I479" s="117">
        <v>1721</v>
      </c>
    </row>
    <row r="480" spans="1:9" x14ac:dyDescent="0.2">
      <c r="A480" s="117"/>
      <c r="B480" s="117" t="s">
        <v>317</v>
      </c>
      <c r="C480" s="117">
        <v>4958</v>
      </c>
      <c r="D480" s="117">
        <v>4757</v>
      </c>
      <c r="E480" s="117">
        <v>201</v>
      </c>
      <c r="F480" s="117">
        <v>10600</v>
      </c>
      <c r="G480" s="117">
        <v>1992</v>
      </c>
      <c r="H480" s="117">
        <v>7665</v>
      </c>
      <c r="I480" s="117">
        <v>943</v>
      </c>
    </row>
    <row r="481" spans="1:9" x14ac:dyDescent="0.2">
      <c r="A481" s="117"/>
      <c r="B481" s="117" t="s">
        <v>309</v>
      </c>
      <c r="C481" s="117">
        <v>2279</v>
      </c>
      <c r="D481" s="117">
        <v>2216</v>
      </c>
      <c r="E481" s="117">
        <v>63</v>
      </c>
      <c r="F481" s="117">
        <v>9734</v>
      </c>
      <c r="G481" s="117">
        <v>2119</v>
      </c>
      <c r="H481" s="117">
        <v>6176</v>
      </c>
      <c r="I481" s="117">
        <v>1439</v>
      </c>
    </row>
    <row r="482" spans="1:9" x14ac:dyDescent="0.2">
      <c r="A482" s="117"/>
      <c r="B482" s="117" t="s">
        <v>310</v>
      </c>
      <c r="C482" s="117">
        <v>2639</v>
      </c>
      <c r="D482" s="117">
        <v>2559</v>
      </c>
      <c r="E482" s="117">
        <v>79</v>
      </c>
      <c r="F482" s="117">
        <v>10394</v>
      </c>
      <c r="G482" s="117">
        <v>2274</v>
      </c>
      <c r="H482" s="117">
        <v>6583</v>
      </c>
      <c r="I482" s="117">
        <v>1536</v>
      </c>
    </row>
    <row r="483" spans="1:9" x14ac:dyDescent="0.2">
      <c r="A483" s="117"/>
      <c r="B483" s="117" t="s">
        <v>318</v>
      </c>
      <c r="C483" s="117">
        <v>3216</v>
      </c>
      <c r="D483" s="117">
        <v>3110</v>
      </c>
      <c r="E483" s="117">
        <v>106</v>
      </c>
      <c r="F483" s="117">
        <v>10939</v>
      </c>
      <c r="G483" s="117">
        <v>2360</v>
      </c>
      <c r="H483" s="117">
        <v>7117</v>
      </c>
      <c r="I483" s="117">
        <v>1462</v>
      </c>
    </row>
    <row r="484" spans="1:9" x14ac:dyDescent="0.2">
      <c r="A484" s="117" t="s">
        <v>30</v>
      </c>
      <c r="B484" s="117" t="s">
        <v>7</v>
      </c>
      <c r="C484" s="117">
        <v>877</v>
      </c>
      <c r="D484" s="117">
        <v>861</v>
      </c>
      <c r="E484" s="117">
        <v>16</v>
      </c>
      <c r="F484" s="117">
        <v>4900</v>
      </c>
      <c r="G484" s="117">
        <v>1076</v>
      </c>
      <c r="H484" s="117">
        <v>2870</v>
      </c>
      <c r="I484" s="117">
        <v>954</v>
      </c>
    </row>
    <row r="485" spans="1:9" x14ac:dyDescent="0.2">
      <c r="A485" s="117"/>
      <c r="B485" s="117" t="s">
        <v>301</v>
      </c>
      <c r="C485" s="117">
        <v>353</v>
      </c>
      <c r="D485" s="117">
        <v>353</v>
      </c>
      <c r="E485" s="117" t="s">
        <v>77</v>
      </c>
      <c r="F485" s="117">
        <v>6222</v>
      </c>
      <c r="G485" s="117">
        <v>928</v>
      </c>
      <c r="H485" s="117">
        <v>5080</v>
      </c>
      <c r="I485" s="117">
        <v>214</v>
      </c>
    </row>
    <row r="486" spans="1:9" x14ac:dyDescent="0.2">
      <c r="A486" s="117"/>
      <c r="B486" s="117" t="s">
        <v>302</v>
      </c>
      <c r="C486" s="117">
        <v>101</v>
      </c>
      <c r="D486" s="117">
        <v>101</v>
      </c>
      <c r="E486" s="117" t="s">
        <v>77</v>
      </c>
      <c r="F486" s="117">
        <v>3967</v>
      </c>
      <c r="G486" s="117">
        <v>470</v>
      </c>
      <c r="H486" s="117">
        <v>2631</v>
      </c>
      <c r="I486" s="117">
        <v>866</v>
      </c>
    </row>
    <row r="487" spans="1:9" x14ac:dyDescent="0.2">
      <c r="A487" s="117"/>
      <c r="B487" s="117" t="s">
        <v>303</v>
      </c>
      <c r="C487" s="117">
        <v>144</v>
      </c>
      <c r="D487" s="117">
        <v>144</v>
      </c>
      <c r="E487" s="117" t="s">
        <v>77</v>
      </c>
      <c r="F487" s="117">
        <v>1979</v>
      </c>
      <c r="G487" s="117">
        <v>196</v>
      </c>
      <c r="H487" s="117">
        <v>1297</v>
      </c>
      <c r="I487" s="117">
        <v>486</v>
      </c>
    </row>
    <row r="488" spans="1:9" x14ac:dyDescent="0.2">
      <c r="A488" s="117"/>
      <c r="B488" s="117" t="s">
        <v>304</v>
      </c>
      <c r="C488" s="117">
        <v>212</v>
      </c>
      <c r="D488" s="117">
        <v>212</v>
      </c>
      <c r="E488" s="117" t="s">
        <v>77</v>
      </c>
      <c r="F488" s="117">
        <v>1730</v>
      </c>
      <c r="G488" s="117">
        <v>349</v>
      </c>
      <c r="H488" s="117">
        <v>839</v>
      </c>
      <c r="I488" s="117">
        <v>543</v>
      </c>
    </row>
    <row r="489" spans="1:9" x14ac:dyDescent="0.2">
      <c r="A489" s="117"/>
      <c r="B489" s="117" t="s">
        <v>305</v>
      </c>
      <c r="C489" s="117">
        <v>272</v>
      </c>
      <c r="D489" s="117">
        <v>268</v>
      </c>
      <c r="E489" s="117">
        <v>5</v>
      </c>
      <c r="F489" s="117">
        <v>2593</v>
      </c>
      <c r="G489" s="117">
        <v>455</v>
      </c>
      <c r="H489" s="117">
        <v>1379</v>
      </c>
      <c r="I489" s="117">
        <v>759</v>
      </c>
    </row>
    <row r="490" spans="1:9" x14ac:dyDescent="0.2">
      <c r="A490" s="117"/>
      <c r="B490" s="117" t="s">
        <v>306</v>
      </c>
      <c r="C490" s="117">
        <v>457</v>
      </c>
      <c r="D490" s="117">
        <v>453</v>
      </c>
      <c r="E490" s="117">
        <v>4</v>
      </c>
      <c r="F490" s="117">
        <v>3131</v>
      </c>
      <c r="G490" s="117">
        <v>738</v>
      </c>
      <c r="H490" s="117">
        <v>1668</v>
      </c>
      <c r="I490" s="117">
        <v>725</v>
      </c>
    </row>
    <row r="491" spans="1:9" x14ac:dyDescent="0.2">
      <c r="A491" s="117"/>
      <c r="B491" s="117" t="s">
        <v>307</v>
      </c>
      <c r="C491" s="117">
        <v>934</v>
      </c>
      <c r="D491" s="117">
        <v>929</v>
      </c>
      <c r="E491" s="117">
        <v>5</v>
      </c>
      <c r="F491" s="117">
        <v>4926</v>
      </c>
      <c r="G491" s="117">
        <v>1150</v>
      </c>
      <c r="H491" s="117">
        <v>2617</v>
      </c>
      <c r="I491" s="117">
        <v>1159</v>
      </c>
    </row>
    <row r="492" spans="1:9" x14ac:dyDescent="0.2">
      <c r="A492" s="117"/>
      <c r="B492" s="117" t="s">
        <v>308</v>
      </c>
      <c r="C492" s="117">
        <v>1455</v>
      </c>
      <c r="D492" s="117">
        <v>1438</v>
      </c>
      <c r="E492" s="117">
        <v>17</v>
      </c>
      <c r="F492" s="117">
        <v>7977</v>
      </c>
      <c r="G492" s="117">
        <v>2000</v>
      </c>
      <c r="H492" s="117">
        <v>4618</v>
      </c>
      <c r="I492" s="117">
        <v>1358</v>
      </c>
    </row>
    <row r="493" spans="1:9" x14ac:dyDescent="0.2">
      <c r="A493" s="117"/>
      <c r="B493" s="117" t="s">
        <v>316</v>
      </c>
      <c r="C493" s="117">
        <v>2483</v>
      </c>
      <c r="D493" s="117">
        <v>2417</v>
      </c>
      <c r="E493" s="117">
        <v>66</v>
      </c>
      <c r="F493" s="117">
        <v>10897</v>
      </c>
      <c r="G493" s="117">
        <v>2739</v>
      </c>
      <c r="H493" s="117">
        <v>6368</v>
      </c>
      <c r="I493" s="117">
        <v>1789</v>
      </c>
    </row>
    <row r="494" spans="1:9" x14ac:dyDescent="0.2">
      <c r="A494" s="117"/>
      <c r="B494" s="117" t="s">
        <v>317</v>
      </c>
      <c r="C494" s="117">
        <v>4760</v>
      </c>
      <c r="D494" s="117">
        <v>4595</v>
      </c>
      <c r="E494" s="117">
        <v>166</v>
      </c>
      <c r="F494" s="117">
        <v>11064</v>
      </c>
      <c r="G494" s="117">
        <v>2695</v>
      </c>
      <c r="H494" s="117">
        <v>6898</v>
      </c>
      <c r="I494" s="117">
        <v>1471</v>
      </c>
    </row>
    <row r="495" spans="1:9" x14ac:dyDescent="0.2">
      <c r="A495" s="117"/>
      <c r="B495" s="117" t="s">
        <v>309</v>
      </c>
      <c r="C495" s="117">
        <v>2205</v>
      </c>
      <c r="D495" s="117">
        <v>2153</v>
      </c>
      <c r="E495" s="117">
        <v>52</v>
      </c>
      <c r="F495" s="117">
        <v>9339</v>
      </c>
      <c r="G495" s="117">
        <v>2335</v>
      </c>
      <c r="H495" s="117">
        <v>5487</v>
      </c>
      <c r="I495" s="117">
        <v>1517</v>
      </c>
    </row>
    <row r="496" spans="1:9" x14ac:dyDescent="0.2">
      <c r="A496" s="117"/>
      <c r="B496" s="117" t="s">
        <v>310</v>
      </c>
      <c r="C496" s="117">
        <v>2542</v>
      </c>
      <c r="D496" s="117">
        <v>2479</v>
      </c>
      <c r="E496" s="117">
        <v>63</v>
      </c>
      <c r="F496" s="117">
        <v>9983</v>
      </c>
      <c r="G496" s="117">
        <v>2515</v>
      </c>
      <c r="H496" s="117">
        <v>5829</v>
      </c>
      <c r="I496" s="117">
        <v>1639</v>
      </c>
    </row>
    <row r="497" spans="1:9" x14ac:dyDescent="0.2">
      <c r="A497" s="117"/>
      <c r="B497" s="117" t="s">
        <v>318</v>
      </c>
      <c r="C497" s="117">
        <v>3085</v>
      </c>
      <c r="D497" s="117">
        <v>2993</v>
      </c>
      <c r="E497" s="117">
        <v>93</v>
      </c>
      <c r="F497" s="117">
        <v>10941</v>
      </c>
      <c r="G497" s="117">
        <v>2728</v>
      </c>
      <c r="H497" s="117">
        <v>6508</v>
      </c>
      <c r="I497" s="117">
        <v>1705</v>
      </c>
    </row>
    <row r="498" spans="1:9" x14ac:dyDescent="0.2">
      <c r="A498" s="117" t="s">
        <v>31</v>
      </c>
      <c r="B498" s="117" t="s">
        <v>7</v>
      </c>
      <c r="C498" s="117">
        <v>1003</v>
      </c>
      <c r="D498" s="117">
        <v>973</v>
      </c>
      <c r="E498" s="117">
        <v>30</v>
      </c>
      <c r="F498" s="117">
        <v>6123</v>
      </c>
      <c r="G498" s="117">
        <v>1166</v>
      </c>
      <c r="H498" s="117">
        <v>3889</v>
      </c>
      <c r="I498" s="117">
        <v>1068</v>
      </c>
    </row>
    <row r="499" spans="1:9" x14ac:dyDescent="0.2">
      <c r="A499" s="117"/>
      <c r="B499" s="117" t="s">
        <v>301</v>
      </c>
      <c r="C499" s="117">
        <v>232</v>
      </c>
      <c r="D499" s="117">
        <v>232</v>
      </c>
      <c r="E499" s="117" t="s">
        <v>77</v>
      </c>
      <c r="F499" s="117">
        <v>4978</v>
      </c>
      <c r="G499" s="117">
        <v>822</v>
      </c>
      <c r="H499" s="117">
        <v>3818</v>
      </c>
      <c r="I499" s="117">
        <v>337</v>
      </c>
    </row>
    <row r="500" spans="1:9" x14ac:dyDescent="0.2">
      <c r="A500" s="117"/>
      <c r="B500" s="117" t="s">
        <v>302</v>
      </c>
      <c r="C500" s="117">
        <v>83</v>
      </c>
      <c r="D500" s="117">
        <v>83</v>
      </c>
      <c r="E500" s="117" t="s">
        <v>77</v>
      </c>
      <c r="F500" s="117">
        <v>3457</v>
      </c>
      <c r="G500" s="117">
        <v>305</v>
      </c>
      <c r="H500" s="117">
        <v>2108</v>
      </c>
      <c r="I500" s="117">
        <v>1044</v>
      </c>
    </row>
    <row r="501" spans="1:9" x14ac:dyDescent="0.2">
      <c r="A501" s="117"/>
      <c r="B501" s="117" t="s">
        <v>303</v>
      </c>
      <c r="C501" s="117">
        <v>154</v>
      </c>
      <c r="D501" s="117">
        <v>154</v>
      </c>
      <c r="E501" s="117" t="s">
        <v>77</v>
      </c>
      <c r="F501" s="117">
        <v>2557</v>
      </c>
      <c r="G501" s="117">
        <v>337</v>
      </c>
      <c r="H501" s="117">
        <v>1770</v>
      </c>
      <c r="I501" s="117">
        <v>450</v>
      </c>
    </row>
    <row r="502" spans="1:9" x14ac:dyDescent="0.2">
      <c r="A502" s="117"/>
      <c r="B502" s="117" t="s">
        <v>304</v>
      </c>
      <c r="C502" s="117">
        <v>377</v>
      </c>
      <c r="D502" s="117">
        <v>323</v>
      </c>
      <c r="E502" s="117">
        <v>54</v>
      </c>
      <c r="F502" s="117">
        <v>4148</v>
      </c>
      <c r="G502" s="117">
        <v>861</v>
      </c>
      <c r="H502" s="117">
        <v>2391</v>
      </c>
      <c r="I502" s="117">
        <v>896</v>
      </c>
    </row>
    <row r="503" spans="1:9" x14ac:dyDescent="0.2">
      <c r="A503" s="117"/>
      <c r="B503" s="117" t="s">
        <v>305</v>
      </c>
      <c r="C503" s="117">
        <v>282</v>
      </c>
      <c r="D503" s="117">
        <v>277</v>
      </c>
      <c r="E503" s="117">
        <v>5</v>
      </c>
      <c r="F503" s="117">
        <v>4169</v>
      </c>
      <c r="G503" s="117">
        <v>866</v>
      </c>
      <c r="H503" s="117">
        <v>2642</v>
      </c>
      <c r="I503" s="117">
        <v>661</v>
      </c>
    </row>
    <row r="504" spans="1:9" x14ac:dyDescent="0.2">
      <c r="A504" s="117"/>
      <c r="B504" s="117" t="s">
        <v>306</v>
      </c>
      <c r="C504" s="117">
        <v>361</v>
      </c>
      <c r="D504" s="117">
        <v>353</v>
      </c>
      <c r="E504" s="117">
        <v>8</v>
      </c>
      <c r="F504" s="117">
        <v>4347</v>
      </c>
      <c r="G504" s="117">
        <v>850</v>
      </c>
      <c r="H504" s="117">
        <v>2337</v>
      </c>
      <c r="I504" s="117">
        <v>1161</v>
      </c>
    </row>
    <row r="505" spans="1:9" x14ac:dyDescent="0.2">
      <c r="A505" s="117"/>
      <c r="B505" s="117" t="s">
        <v>307</v>
      </c>
      <c r="C505" s="117">
        <v>685</v>
      </c>
      <c r="D505" s="117">
        <v>685</v>
      </c>
      <c r="E505" s="117" t="s">
        <v>77</v>
      </c>
      <c r="F505" s="117">
        <v>5414</v>
      </c>
      <c r="G505" s="117">
        <v>1181</v>
      </c>
      <c r="H505" s="117">
        <v>2937</v>
      </c>
      <c r="I505" s="117">
        <v>1296</v>
      </c>
    </row>
    <row r="506" spans="1:9" x14ac:dyDescent="0.2">
      <c r="A506" s="117"/>
      <c r="B506" s="117" t="s">
        <v>308</v>
      </c>
      <c r="C506" s="117">
        <v>1187</v>
      </c>
      <c r="D506" s="117">
        <v>1168</v>
      </c>
      <c r="E506" s="117">
        <v>20</v>
      </c>
      <c r="F506" s="117">
        <v>8994</v>
      </c>
      <c r="G506" s="117">
        <v>1750</v>
      </c>
      <c r="H506" s="117">
        <v>5773</v>
      </c>
      <c r="I506" s="117">
        <v>1471</v>
      </c>
    </row>
    <row r="507" spans="1:9" x14ac:dyDescent="0.2">
      <c r="A507" s="117"/>
      <c r="B507" s="117" t="s">
        <v>316</v>
      </c>
      <c r="C507" s="117">
        <v>2236</v>
      </c>
      <c r="D507" s="117">
        <v>2183</v>
      </c>
      <c r="E507" s="117">
        <v>53</v>
      </c>
      <c r="F507" s="117">
        <v>11279</v>
      </c>
      <c r="G507" s="117">
        <v>2388</v>
      </c>
      <c r="H507" s="117">
        <v>7225</v>
      </c>
      <c r="I507" s="117">
        <v>1666</v>
      </c>
    </row>
    <row r="508" spans="1:9" x14ac:dyDescent="0.2">
      <c r="A508" s="117"/>
      <c r="B508" s="117" t="s">
        <v>317</v>
      </c>
      <c r="C508" s="117">
        <v>5051</v>
      </c>
      <c r="D508" s="117">
        <v>4833</v>
      </c>
      <c r="E508" s="117">
        <v>217</v>
      </c>
      <c r="F508" s="117">
        <v>10381</v>
      </c>
      <c r="G508" s="117">
        <v>1660</v>
      </c>
      <c r="H508" s="117">
        <v>8027</v>
      </c>
      <c r="I508" s="117">
        <v>694</v>
      </c>
    </row>
    <row r="509" spans="1:9" x14ac:dyDescent="0.2">
      <c r="A509" s="117"/>
      <c r="B509" s="117" t="s">
        <v>309</v>
      </c>
      <c r="C509" s="117">
        <v>2338</v>
      </c>
      <c r="D509" s="117">
        <v>2266</v>
      </c>
      <c r="E509" s="117">
        <v>72</v>
      </c>
      <c r="F509" s="117">
        <v>10051</v>
      </c>
      <c r="G509" s="117">
        <v>1946</v>
      </c>
      <c r="H509" s="117">
        <v>6728</v>
      </c>
      <c r="I509" s="117">
        <v>1376</v>
      </c>
    </row>
    <row r="510" spans="1:9" x14ac:dyDescent="0.2">
      <c r="A510" s="117"/>
      <c r="B510" s="117" t="s">
        <v>310</v>
      </c>
      <c r="C510" s="117">
        <v>2712</v>
      </c>
      <c r="D510" s="117">
        <v>2620</v>
      </c>
      <c r="E510" s="117">
        <v>91</v>
      </c>
      <c r="F510" s="117">
        <v>10704</v>
      </c>
      <c r="G510" s="117">
        <v>2092</v>
      </c>
      <c r="H510" s="117">
        <v>7154</v>
      </c>
      <c r="I510" s="117">
        <v>1458</v>
      </c>
    </row>
    <row r="511" spans="1:9" x14ac:dyDescent="0.2">
      <c r="A511" s="117"/>
      <c r="B511" s="117" t="s">
        <v>318</v>
      </c>
      <c r="C511" s="117">
        <v>3304</v>
      </c>
      <c r="D511" s="117">
        <v>3189</v>
      </c>
      <c r="E511" s="117">
        <v>115</v>
      </c>
      <c r="F511" s="117">
        <v>10938</v>
      </c>
      <c r="G511" s="117">
        <v>2112</v>
      </c>
      <c r="H511" s="117">
        <v>7530</v>
      </c>
      <c r="I511" s="117">
        <v>1297</v>
      </c>
    </row>
    <row r="512" spans="1:9" x14ac:dyDescent="0.2">
      <c r="A512" s="117" t="s">
        <v>234</v>
      </c>
      <c r="B512" s="117"/>
      <c r="C512" s="117"/>
      <c r="D512" s="117"/>
      <c r="E512" s="117"/>
      <c r="F512" s="117"/>
      <c r="G512" s="117"/>
      <c r="H512" s="117"/>
      <c r="I512" s="117"/>
    </row>
    <row r="513" spans="1:9" x14ac:dyDescent="0.2">
      <c r="A513" s="117" t="s">
        <v>7</v>
      </c>
      <c r="B513" s="117" t="s">
        <v>7</v>
      </c>
      <c r="C513" s="117">
        <v>727</v>
      </c>
      <c r="D513" s="117">
        <v>710</v>
      </c>
      <c r="E513" s="117">
        <v>16</v>
      </c>
      <c r="F513" s="117">
        <v>5065</v>
      </c>
      <c r="G513" s="117">
        <v>1040</v>
      </c>
      <c r="H513" s="117">
        <v>3013</v>
      </c>
      <c r="I513" s="117">
        <v>1013</v>
      </c>
    </row>
    <row r="514" spans="1:9" x14ac:dyDescent="0.2">
      <c r="A514" s="117"/>
      <c r="B514" s="117" t="s">
        <v>301</v>
      </c>
      <c r="C514" s="117">
        <v>301</v>
      </c>
      <c r="D514" s="117">
        <v>294</v>
      </c>
      <c r="E514" s="117">
        <v>7</v>
      </c>
      <c r="F514" s="117">
        <v>5896</v>
      </c>
      <c r="G514" s="117">
        <v>865</v>
      </c>
      <c r="H514" s="117">
        <v>4254</v>
      </c>
      <c r="I514" s="117">
        <v>777</v>
      </c>
    </row>
    <row r="515" spans="1:9" x14ac:dyDescent="0.2">
      <c r="A515" s="117"/>
      <c r="B515" s="117" t="s">
        <v>302</v>
      </c>
      <c r="C515" s="117">
        <v>65</v>
      </c>
      <c r="D515" s="117">
        <v>62</v>
      </c>
      <c r="E515" s="117">
        <v>3</v>
      </c>
      <c r="F515" s="117">
        <v>4376</v>
      </c>
      <c r="G515" s="117">
        <v>419</v>
      </c>
      <c r="H515" s="117">
        <v>2696</v>
      </c>
      <c r="I515" s="117">
        <v>1261</v>
      </c>
    </row>
    <row r="516" spans="1:9" x14ac:dyDescent="0.2">
      <c r="A516" s="117"/>
      <c r="B516" s="117" t="s">
        <v>303</v>
      </c>
      <c r="C516" s="117">
        <v>107</v>
      </c>
      <c r="D516" s="117">
        <v>107</v>
      </c>
      <c r="E516" s="117" t="s">
        <v>77</v>
      </c>
      <c r="F516" s="117">
        <v>1788</v>
      </c>
      <c r="G516" s="117">
        <v>270</v>
      </c>
      <c r="H516" s="117">
        <v>975</v>
      </c>
      <c r="I516" s="117">
        <v>543</v>
      </c>
    </row>
    <row r="517" spans="1:9" x14ac:dyDescent="0.2">
      <c r="A517" s="117"/>
      <c r="B517" s="117" t="s">
        <v>304</v>
      </c>
      <c r="C517" s="117">
        <v>185</v>
      </c>
      <c r="D517" s="117">
        <v>177</v>
      </c>
      <c r="E517" s="117">
        <v>9</v>
      </c>
      <c r="F517" s="117">
        <v>2074</v>
      </c>
      <c r="G517" s="117">
        <v>388</v>
      </c>
      <c r="H517" s="117">
        <v>1162</v>
      </c>
      <c r="I517" s="117">
        <v>525</v>
      </c>
    </row>
    <row r="518" spans="1:9" x14ac:dyDescent="0.2">
      <c r="A518" s="117"/>
      <c r="B518" s="117" t="s">
        <v>305</v>
      </c>
      <c r="C518" s="117">
        <v>233</v>
      </c>
      <c r="D518" s="117">
        <v>232</v>
      </c>
      <c r="E518" s="117">
        <v>2</v>
      </c>
      <c r="F518" s="117">
        <v>2729</v>
      </c>
      <c r="G518" s="117">
        <v>523</v>
      </c>
      <c r="H518" s="117">
        <v>1438</v>
      </c>
      <c r="I518" s="117">
        <v>768</v>
      </c>
    </row>
    <row r="519" spans="1:9" x14ac:dyDescent="0.2">
      <c r="A519" s="117"/>
      <c r="B519" s="117" t="s">
        <v>306</v>
      </c>
      <c r="C519" s="117">
        <v>317</v>
      </c>
      <c r="D519" s="117">
        <v>317</v>
      </c>
      <c r="E519" s="117" t="s">
        <v>77</v>
      </c>
      <c r="F519" s="117">
        <v>3512</v>
      </c>
      <c r="G519" s="117">
        <v>682</v>
      </c>
      <c r="H519" s="117">
        <v>1997</v>
      </c>
      <c r="I519" s="117">
        <v>832</v>
      </c>
    </row>
    <row r="520" spans="1:9" x14ac:dyDescent="0.2">
      <c r="A520" s="117"/>
      <c r="B520" s="117" t="s">
        <v>307</v>
      </c>
      <c r="C520" s="117">
        <v>606</v>
      </c>
      <c r="D520" s="117">
        <v>599</v>
      </c>
      <c r="E520" s="117">
        <v>6</v>
      </c>
      <c r="F520" s="117">
        <v>5095</v>
      </c>
      <c r="G520" s="117">
        <v>1097</v>
      </c>
      <c r="H520" s="117">
        <v>2876</v>
      </c>
      <c r="I520" s="117">
        <v>1122</v>
      </c>
    </row>
    <row r="521" spans="1:9" x14ac:dyDescent="0.2">
      <c r="A521" s="117"/>
      <c r="B521" s="117" t="s">
        <v>308</v>
      </c>
      <c r="C521" s="117">
        <v>1058</v>
      </c>
      <c r="D521" s="117">
        <v>1039</v>
      </c>
      <c r="E521" s="117">
        <v>19</v>
      </c>
      <c r="F521" s="117">
        <v>8622</v>
      </c>
      <c r="G521" s="117">
        <v>1923</v>
      </c>
      <c r="H521" s="117">
        <v>5005</v>
      </c>
      <c r="I521" s="117">
        <v>1694</v>
      </c>
    </row>
    <row r="522" spans="1:9" x14ac:dyDescent="0.2">
      <c r="A522" s="117"/>
      <c r="B522" s="117" t="s">
        <v>316</v>
      </c>
      <c r="C522" s="117">
        <v>2161</v>
      </c>
      <c r="D522" s="117">
        <v>2095</v>
      </c>
      <c r="E522" s="117">
        <v>65</v>
      </c>
      <c r="F522" s="117">
        <v>10742</v>
      </c>
      <c r="G522" s="117">
        <v>2646</v>
      </c>
      <c r="H522" s="117">
        <v>6747</v>
      </c>
      <c r="I522" s="117">
        <v>1348</v>
      </c>
    </row>
    <row r="523" spans="1:9" x14ac:dyDescent="0.2">
      <c r="A523" s="117"/>
      <c r="B523" s="117" t="s">
        <v>317</v>
      </c>
      <c r="C523" s="117">
        <v>4708</v>
      </c>
      <c r="D523" s="117">
        <v>4567</v>
      </c>
      <c r="E523" s="117">
        <v>141</v>
      </c>
      <c r="F523" s="117">
        <v>9425</v>
      </c>
      <c r="G523" s="117">
        <v>2170</v>
      </c>
      <c r="H523" s="117">
        <v>6000</v>
      </c>
      <c r="I523" s="117">
        <v>1255</v>
      </c>
    </row>
    <row r="524" spans="1:9" x14ac:dyDescent="0.2">
      <c r="A524" s="117"/>
      <c r="B524" s="117" t="s">
        <v>309</v>
      </c>
      <c r="C524" s="117">
        <v>1955</v>
      </c>
      <c r="D524" s="117">
        <v>1902</v>
      </c>
      <c r="E524" s="117">
        <v>52</v>
      </c>
      <c r="F524" s="117">
        <v>9507</v>
      </c>
      <c r="G524" s="117">
        <v>2221</v>
      </c>
      <c r="H524" s="117">
        <v>5778</v>
      </c>
      <c r="I524" s="117">
        <v>1508</v>
      </c>
    </row>
    <row r="525" spans="1:9" x14ac:dyDescent="0.2">
      <c r="A525" s="117"/>
      <c r="B525" s="117" t="s">
        <v>310</v>
      </c>
      <c r="C525" s="117">
        <v>2274</v>
      </c>
      <c r="D525" s="117">
        <v>2209</v>
      </c>
      <c r="E525" s="117">
        <v>65</v>
      </c>
      <c r="F525" s="117">
        <v>10011</v>
      </c>
      <c r="G525" s="117">
        <v>2389</v>
      </c>
      <c r="H525" s="117">
        <v>6145</v>
      </c>
      <c r="I525" s="117">
        <v>1478</v>
      </c>
    </row>
    <row r="526" spans="1:9" x14ac:dyDescent="0.2">
      <c r="A526" s="117"/>
      <c r="B526" s="117" t="s">
        <v>318</v>
      </c>
      <c r="C526" s="117">
        <v>2847</v>
      </c>
      <c r="D526" s="117">
        <v>2761</v>
      </c>
      <c r="E526" s="117">
        <v>86</v>
      </c>
      <c r="F526" s="117">
        <v>10387</v>
      </c>
      <c r="G526" s="117">
        <v>2518</v>
      </c>
      <c r="H526" s="117">
        <v>6546</v>
      </c>
      <c r="I526" s="117">
        <v>1323</v>
      </c>
    </row>
    <row r="527" spans="1:9" x14ac:dyDescent="0.2">
      <c r="A527" s="117" t="s">
        <v>30</v>
      </c>
      <c r="B527" s="117" t="s">
        <v>7</v>
      </c>
      <c r="C527" s="117">
        <v>705</v>
      </c>
      <c r="D527" s="117">
        <v>690</v>
      </c>
      <c r="E527" s="117">
        <v>15</v>
      </c>
      <c r="F527" s="117">
        <v>4496</v>
      </c>
      <c r="G527" s="117">
        <v>1025</v>
      </c>
      <c r="H527" s="117">
        <v>2607</v>
      </c>
      <c r="I527" s="117">
        <v>864</v>
      </c>
    </row>
    <row r="528" spans="1:9" x14ac:dyDescent="0.2">
      <c r="A528" s="117"/>
      <c r="B528" s="117" t="s">
        <v>301</v>
      </c>
      <c r="C528" s="117">
        <v>351</v>
      </c>
      <c r="D528" s="117">
        <v>337</v>
      </c>
      <c r="E528" s="117">
        <v>13</v>
      </c>
      <c r="F528" s="117">
        <v>6098</v>
      </c>
      <c r="G528" s="117">
        <v>949</v>
      </c>
      <c r="H528" s="117">
        <v>4578</v>
      </c>
      <c r="I528" s="117">
        <v>571</v>
      </c>
    </row>
    <row r="529" spans="1:9" x14ac:dyDescent="0.2">
      <c r="A529" s="117"/>
      <c r="B529" s="117" t="s">
        <v>302</v>
      </c>
      <c r="C529" s="117">
        <v>72</v>
      </c>
      <c r="D529" s="117">
        <v>72</v>
      </c>
      <c r="E529" s="117" t="s">
        <v>77</v>
      </c>
      <c r="F529" s="117">
        <v>4441</v>
      </c>
      <c r="G529" s="117">
        <v>471</v>
      </c>
      <c r="H529" s="117">
        <v>2986</v>
      </c>
      <c r="I529" s="117">
        <v>985</v>
      </c>
    </row>
    <row r="530" spans="1:9" x14ac:dyDescent="0.2">
      <c r="A530" s="117"/>
      <c r="B530" s="117" t="s">
        <v>303</v>
      </c>
      <c r="C530" s="117">
        <v>92</v>
      </c>
      <c r="D530" s="117">
        <v>92</v>
      </c>
      <c r="E530" s="117" t="s">
        <v>77</v>
      </c>
      <c r="F530" s="117">
        <v>1541</v>
      </c>
      <c r="G530" s="117">
        <v>269</v>
      </c>
      <c r="H530" s="117">
        <v>1016</v>
      </c>
      <c r="I530" s="117">
        <v>257</v>
      </c>
    </row>
    <row r="531" spans="1:9" x14ac:dyDescent="0.2">
      <c r="A531" s="117"/>
      <c r="B531" s="117" t="s">
        <v>304</v>
      </c>
      <c r="C531" s="117">
        <v>121</v>
      </c>
      <c r="D531" s="117">
        <v>121</v>
      </c>
      <c r="E531" s="117" t="s">
        <v>77</v>
      </c>
      <c r="F531" s="117">
        <v>1445</v>
      </c>
      <c r="G531" s="117">
        <v>265</v>
      </c>
      <c r="H531" s="117">
        <v>928</v>
      </c>
      <c r="I531" s="117">
        <v>252</v>
      </c>
    </row>
    <row r="532" spans="1:9" x14ac:dyDescent="0.2">
      <c r="A532" s="117"/>
      <c r="B532" s="117" t="s">
        <v>305</v>
      </c>
      <c r="C532" s="117">
        <v>211</v>
      </c>
      <c r="D532" s="117">
        <v>211</v>
      </c>
      <c r="E532" s="117" t="s">
        <v>77</v>
      </c>
      <c r="F532" s="117">
        <v>2161</v>
      </c>
      <c r="G532" s="117">
        <v>414</v>
      </c>
      <c r="H532" s="117">
        <v>1045</v>
      </c>
      <c r="I532" s="117">
        <v>702</v>
      </c>
    </row>
    <row r="533" spans="1:9" x14ac:dyDescent="0.2">
      <c r="A533" s="117"/>
      <c r="B533" s="117" t="s">
        <v>306</v>
      </c>
      <c r="C533" s="117">
        <v>350</v>
      </c>
      <c r="D533" s="117">
        <v>350</v>
      </c>
      <c r="E533" s="117" t="s">
        <v>77</v>
      </c>
      <c r="F533" s="117">
        <v>2926</v>
      </c>
      <c r="G533" s="117">
        <v>616</v>
      </c>
      <c r="H533" s="117">
        <v>1741</v>
      </c>
      <c r="I533" s="117">
        <v>568</v>
      </c>
    </row>
    <row r="534" spans="1:9" x14ac:dyDescent="0.2">
      <c r="A534" s="117"/>
      <c r="B534" s="117" t="s">
        <v>307</v>
      </c>
      <c r="C534" s="117">
        <v>720</v>
      </c>
      <c r="D534" s="117">
        <v>708</v>
      </c>
      <c r="E534" s="117">
        <v>12</v>
      </c>
      <c r="F534" s="117">
        <v>4423</v>
      </c>
      <c r="G534" s="117">
        <v>1063</v>
      </c>
      <c r="H534" s="117">
        <v>2379</v>
      </c>
      <c r="I534" s="117">
        <v>981</v>
      </c>
    </row>
    <row r="535" spans="1:9" x14ac:dyDescent="0.2">
      <c r="A535" s="117"/>
      <c r="B535" s="117" t="s">
        <v>308</v>
      </c>
      <c r="C535" s="117">
        <v>1239</v>
      </c>
      <c r="D535" s="117">
        <v>1213</v>
      </c>
      <c r="E535" s="117">
        <v>26</v>
      </c>
      <c r="F535" s="117">
        <v>7824</v>
      </c>
      <c r="G535" s="117">
        <v>2053</v>
      </c>
      <c r="H535" s="117">
        <v>4173</v>
      </c>
      <c r="I535" s="117">
        <v>1598</v>
      </c>
    </row>
    <row r="536" spans="1:9" x14ac:dyDescent="0.2">
      <c r="A536" s="117"/>
      <c r="B536" s="117" t="s">
        <v>316</v>
      </c>
      <c r="C536" s="117">
        <v>2372</v>
      </c>
      <c r="D536" s="117">
        <v>2301</v>
      </c>
      <c r="E536" s="117">
        <v>71</v>
      </c>
      <c r="F536" s="117">
        <v>10946</v>
      </c>
      <c r="G536" s="117">
        <v>3017</v>
      </c>
      <c r="H536" s="117">
        <v>6321</v>
      </c>
      <c r="I536" s="117">
        <v>1608</v>
      </c>
    </row>
    <row r="537" spans="1:9" x14ac:dyDescent="0.2">
      <c r="A537" s="117"/>
      <c r="B537" s="117" t="s">
        <v>317</v>
      </c>
      <c r="C537" s="117">
        <v>4637</v>
      </c>
      <c r="D537" s="117">
        <v>4498</v>
      </c>
      <c r="E537" s="117">
        <v>139</v>
      </c>
      <c r="F537" s="117">
        <v>10204</v>
      </c>
      <c r="G537" s="117">
        <v>2734</v>
      </c>
      <c r="H537" s="117">
        <v>5633</v>
      </c>
      <c r="I537" s="117">
        <v>1837</v>
      </c>
    </row>
    <row r="538" spans="1:9" x14ac:dyDescent="0.2">
      <c r="A538" s="117"/>
      <c r="B538" s="117" t="s">
        <v>309</v>
      </c>
      <c r="C538" s="117">
        <v>1999</v>
      </c>
      <c r="D538" s="117">
        <v>1945</v>
      </c>
      <c r="E538" s="117">
        <v>54</v>
      </c>
      <c r="F538" s="117">
        <v>9210</v>
      </c>
      <c r="G538" s="117">
        <v>2475</v>
      </c>
      <c r="H538" s="117">
        <v>5109</v>
      </c>
      <c r="I538" s="117">
        <v>1626</v>
      </c>
    </row>
    <row r="539" spans="1:9" x14ac:dyDescent="0.2">
      <c r="A539" s="117"/>
      <c r="B539" s="117" t="s">
        <v>310</v>
      </c>
      <c r="C539" s="117">
        <v>2314</v>
      </c>
      <c r="D539" s="117">
        <v>2249</v>
      </c>
      <c r="E539" s="117">
        <v>65</v>
      </c>
      <c r="F539" s="117">
        <v>9946</v>
      </c>
      <c r="G539" s="117">
        <v>2722</v>
      </c>
      <c r="H539" s="117">
        <v>5439</v>
      </c>
      <c r="I539" s="117">
        <v>1784</v>
      </c>
    </row>
    <row r="540" spans="1:9" x14ac:dyDescent="0.2">
      <c r="A540" s="117"/>
      <c r="B540" s="117" t="s">
        <v>318</v>
      </c>
      <c r="C540" s="117">
        <v>2862</v>
      </c>
      <c r="D540" s="117">
        <v>2776</v>
      </c>
      <c r="E540" s="117">
        <v>86</v>
      </c>
      <c r="F540" s="117">
        <v>10786</v>
      </c>
      <c r="G540" s="117">
        <v>2955</v>
      </c>
      <c r="H540" s="117">
        <v>6172</v>
      </c>
      <c r="I540" s="117">
        <v>1658</v>
      </c>
    </row>
    <row r="541" spans="1:9" x14ac:dyDescent="0.2">
      <c r="A541" s="117" t="s">
        <v>31</v>
      </c>
      <c r="B541" s="117" t="s">
        <v>7</v>
      </c>
      <c r="C541" s="117">
        <v>748</v>
      </c>
      <c r="D541" s="117">
        <v>731</v>
      </c>
      <c r="E541" s="117">
        <v>18</v>
      </c>
      <c r="F541" s="117">
        <v>5628</v>
      </c>
      <c r="G541" s="117">
        <v>1054</v>
      </c>
      <c r="H541" s="117">
        <v>3414</v>
      </c>
      <c r="I541" s="117">
        <v>1159</v>
      </c>
    </row>
    <row r="542" spans="1:9" x14ac:dyDescent="0.2">
      <c r="A542" s="117"/>
      <c r="B542" s="117" t="s">
        <v>301</v>
      </c>
      <c r="C542" s="117">
        <v>248</v>
      </c>
      <c r="D542" s="117">
        <v>248</v>
      </c>
      <c r="E542" s="117" t="s">
        <v>77</v>
      </c>
      <c r="F542" s="117">
        <v>5686</v>
      </c>
      <c r="G542" s="117">
        <v>778</v>
      </c>
      <c r="H542" s="117">
        <v>3916</v>
      </c>
      <c r="I542" s="117">
        <v>992</v>
      </c>
    </row>
    <row r="543" spans="1:9" x14ac:dyDescent="0.2">
      <c r="A543" s="117"/>
      <c r="B543" s="117" t="s">
        <v>302</v>
      </c>
      <c r="C543" s="117">
        <v>57</v>
      </c>
      <c r="D543" s="117">
        <v>51</v>
      </c>
      <c r="E543" s="117">
        <v>6</v>
      </c>
      <c r="F543" s="117">
        <v>4309</v>
      </c>
      <c r="G543" s="117">
        <v>366</v>
      </c>
      <c r="H543" s="117">
        <v>2391</v>
      </c>
      <c r="I543" s="117">
        <v>1551</v>
      </c>
    </row>
    <row r="544" spans="1:9" x14ac:dyDescent="0.2">
      <c r="A544" s="117"/>
      <c r="B544" s="117" t="s">
        <v>303</v>
      </c>
      <c r="C544" s="117">
        <v>123</v>
      </c>
      <c r="D544" s="117">
        <v>123</v>
      </c>
      <c r="E544" s="117" t="s">
        <v>77</v>
      </c>
      <c r="F544" s="117">
        <v>2047</v>
      </c>
      <c r="G544" s="117">
        <v>271</v>
      </c>
      <c r="H544" s="117">
        <v>933</v>
      </c>
      <c r="I544" s="117">
        <v>843</v>
      </c>
    </row>
    <row r="545" spans="1:9" x14ac:dyDescent="0.2">
      <c r="A545" s="117"/>
      <c r="B545" s="117" t="s">
        <v>304</v>
      </c>
      <c r="C545" s="117">
        <v>254</v>
      </c>
      <c r="D545" s="117">
        <v>236</v>
      </c>
      <c r="E545" s="117">
        <v>18</v>
      </c>
      <c r="F545" s="117">
        <v>2747</v>
      </c>
      <c r="G545" s="117">
        <v>519</v>
      </c>
      <c r="H545" s="117">
        <v>1411</v>
      </c>
      <c r="I545" s="117">
        <v>817</v>
      </c>
    </row>
    <row r="546" spans="1:9" x14ac:dyDescent="0.2">
      <c r="A546" s="117"/>
      <c r="B546" s="117" t="s">
        <v>305</v>
      </c>
      <c r="C546" s="117">
        <v>257</v>
      </c>
      <c r="D546" s="117">
        <v>253</v>
      </c>
      <c r="E546" s="117">
        <v>4</v>
      </c>
      <c r="F546" s="117">
        <v>3338</v>
      </c>
      <c r="G546" s="117">
        <v>639</v>
      </c>
      <c r="H546" s="117">
        <v>1861</v>
      </c>
      <c r="I546" s="117">
        <v>838</v>
      </c>
    </row>
    <row r="547" spans="1:9" x14ac:dyDescent="0.2">
      <c r="A547" s="117"/>
      <c r="B547" s="117" t="s">
        <v>306</v>
      </c>
      <c r="C547" s="117">
        <v>281</v>
      </c>
      <c r="D547" s="117">
        <v>281</v>
      </c>
      <c r="E547" s="117" t="s">
        <v>77</v>
      </c>
      <c r="F547" s="117">
        <v>4140</v>
      </c>
      <c r="G547" s="117">
        <v>752</v>
      </c>
      <c r="H547" s="117">
        <v>2273</v>
      </c>
      <c r="I547" s="117">
        <v>1115</v>
      </c>
    </row>
    <row r="548" spans="1:9" x14ac:dyDescent="0.2">
      <c r="A548" s="117"/>
      <c r="B548" s="117" t="s">
        <v>307</v>
      </c>
      <c r="C548" s="117">
        <v>487</v>
      </c>
      <c r="D548" s="117">
        <v>487</v>
      </c>
      <c r="E548" s="117" t="s">
        <v>77</v>
      </c>
      <c r="F548" s="117">
        <v>5793</v>
      </c>
      <c r="G548" s="117">
        <v>1133</v>
      </c>
      <c r="H548" s="117">
        <v>3391</v>
      </c>
      <c r="I548" s="117">
        <v>1269</v>
      </c>
    </row>
    <row r="549" spans="1:9" x14ac:dyDescent="0.2">
      <c r="A549" s="117"/>
      <c r="B549" s="117" t="s">
        <v>308</v>
      </c>
      <c r="C549" s="117">
        <v>889</v>
      </c>
      <c r="D549" s="117">
        <v>878</v>
      </c>
      <c r="E549" s="117">
        <v>12</v>
      </c>
      <c r="F549" s="117">
        <v>9362</v>
      </c>
      <c r="G549" s="117">
        <v>1802</v>
      </c>
      <c r="H549" s="117">
        <v>5777</v>
      </c>
      <c r="I549" s="117">
        <v>1783</v>
      </c>
    </row>
    <row r="550" spans="1:9" x14ac:dyDescent="0.2">
      <c r="A550" s="117"/>
      <c r="B550" s="117" t="s">
        <v>316</v>
      </c>
      <c r="C550" s="117">
        <v>1987</v>
      </c>
      <c r="D550" s="117">
        <v>1926</v>
      </c>
      <c r="E550" s="117">
        <v>60</v>
      </c>
      <c r="F550" s="117">
        <v>10573</v>
      </c>
      <c r="G550" s="117">
        <v>2342</v>
      </c>
      <c r="H550" s="117">
        <v>7098</v>
      </c>
      <c r="I550" s="117">
        <v>1134</v>
      </c>
    </row>
    <row r="551" spans="1:9" x14ac:dyDescent="0.2">
      <c r="A551" s="117"/>
      <c r="B551" s="117" t="s">
        <v>317</v>
      </c>
      <c r="C551" s="117">
        <v>4744</v>
      </c>
      <c r="D551" s="117">
        <v>4602</v>
      </c>
      <c r="E551" s="117">
        <v>142</v>
      </c>
      <c r="F551" s="117">
        <v>9027</v>
      </c>
      <c r="G551" s="117">
        <v>1881</v>
      </c>
      <c r="H551" s="117">
        <v>6188</v>
      </c>
      <c r="I551" s="117">
        <v>958</v>
      </c>
    </row>
    <row r="552" spans="1:9" x14ac:dyDescent="0.2">
      <c r="A552" s="117"/>
      <c r="B552" s="117" t="s">
        <v>309</v>
      </c>
      <c r="C552" s="117">
        <v>1918</v>
      </c>
      <c r="D552" s="117">
        <v>1868</v>
      </c>
      <c r="E552" s="117">
        <v>51</v>
      </c>
      <c r="F552" s="117">
        <v>9750</v>
      </c>
      <c r="G552" s="117">
        <v>2012</v>
      </c>
      <c r="H552" s="117">
        <v>6327</v>
      </c>
      <c r="I552" s="117">
        <v>1411</v>
      </c>
    </row>
    <row r="553" spans="1:9" x14ac:dyDescent="0.2">
      <c r="A553" s="117"/>
      <c r="B553" s="117" t="s">
        <v>310</v>
      </c>
      <c r="C553" s="117">
        <v>2242</v>
      </c>
      <c r="D553" s="117">
        <v>2178</v>
      </c>
      <c r="E553" s="117">
        <v>64</v>
      </c>
      <c r="F553" s="117">
        <v>10063</v>
      </c>
      <c r="G553" s="117">
        <v>2128</v>
      </c>
      <c r="H553" s="117">
        <v>6698</v>
      </c>
      <c r="I553" s="117">
        <v>1237</v>
      </c>
    </row>
    <row r="554" spans="1:9" x14ac:dyDescent="0.2">
      <c r="A554" s="117"/>
      <c r="B554" s="117" t="s">
        <v>318</v>
      </c>
      <c r="C554" s="117">
        <v>2836</v>
      </c>
      <c r="D554" s="117">
        <v>2750</v>
      </c>
      <c r="E554" s="117">
        <v>86</v>
      </c>
      <c r="F554" s="117">
        <v>10097</v>
      </c>
      <c r="G554" s="117">
        <v>2200</v>
      </c>
      <c r="H554" s="117">
        <v>6817</v>
      </c>
      <c r="I554" s="117">
        <v>1080</v>
      </c>
    </row>
    <row r="555" spans="1:9" x14ac:dyDescent="0.2">
      <c r="A555" s="117" t="s">
        <v>235</v>
      </c>
      <c r="B555" s="117"/>
      <c r="C555" s="117"/>
      <c r="D555" s="117"/>
      <c r="E555" s="117"/>
      <c r="F555" s="117"/>
      <c r="G555" s="117"/>
      <c r="H555" s="117"/>
      <c r="I555" s="117"/>
    </row>
    <row r="556" spans="1:9" x14ac:dyDescent="0.2">
      <c r="A556" s="117" t="s">
        <v>7</v>
      </c>
      <c r="B556" s="117" t="s">
        <v>7</v>
      </c>
      <c r="C556" s="117">
        <v>734</v>
      </c>
      <c r="D556" s="117">
        <v>712</v>
      </c>
      <c r="E556" s="117">
        <v>22</v>
      </c>
      <c r="F556" s="117">
        <v>4829</v>
      </c>
      <c r="G556" s="117">
        <v>1100</v>
      </c>
      <c r="H556" s="117">
        <v>2798</v>
      </c>
      <c r="I556" s="117">
        <v>932</v>
      </c>
    </row>
    <row r="557" spans="1:9" x14ac:dyDescent="0.2">
      <c r="A557" s="117"/>
      <c r="B557" s="117" t="s">
        <v>301</v>
      </c>
      <c r="C557" s="117">
        <v>420</v>
      </c>
      <c r="D557" s="117">
        <v>369</v>
      </c>
      <c r="E557" s="117">
        <v>51</v>
      </c>
      <c r="F557" s="117">
        <v>4785</v>
      </c>
      <c r="G557" s="117">
        <v>759</v>
      </c>
      <c r="H557" s="117">
        <v>3672</v>
      </c>
      <c r="I557" s="117">
        <v>354</v>
      </c>
    </row>
    <row r="558" spans="1:9" x14ac:dyDescent="0.2">
      <c r="A558" s="117"/>
      <c r="B558" s="117" t="s">
        <v>302</v>
      </c>
      <c r="C558" s="117">
        <v>84</v>
      </c>
      <c r="D558" s="117">
        <v>84</v>
      </c>
      <c r="E558" s="117" t="s">
        <v>77</v>
      </c>
      <c r="F558" s="117">
        <v>3475</v>
      </c>
      <c r="G558" s="117">
        <v>421</v>
      </c>
      <c r="H558" s="117">
        <v>2535</v>
      </c>
      <c r="I558" s="117">
        <v>518</v>
      </c>
    </row>
    <row r="559" spans="1:9" x14ac:dyDescent="0.2">
      <c r="A559" s="117"/>
      <c r="B559" s="117" t="s">
        <v>303</v>
      </c>
      <c r="C559" s="117">
        <v>98</v>
      </c>
      <c r="D559" s="117">
        <v>91</v>
      </c>
      <c r="E559" s="117">
        <v>7</v>
      </c>
      <c r="F559" s="117">
        <v>1917</v>
      </c>
      <c r="G559" s="117">
        <v>283</v>
      </c>
      <c r="H559" s="117">
        <v>1328</v>
      </c>
      <c r="I559" s="117">
        <v>306</v>
      </c>
    </row>
    <row r="560" spans="1:9" x14ac:dyDescent="0.2">
      <c r="A560" s="117"/>
      <c r="B560" s="117" t="s">
        <v>304</v>
      </c>
      <c r="C560" s="117">
        <v>191</v>
      </c>
      <c r="D560" s="117">
        <v>166</v>
      </c>
      <c r="E560" s="117">
        <v>25</v>
      </c>
      <c r="F560" s="117">
        <v>2234</v>
      </c>
      <c r="G560" s="117">
        <v>436</v>
      </c>
      <c r="H560" s="117">
        <v>1454</v>
      </c>
      <c r="I560" s="117">
        <v>344</v>
      </c>
    </row>
    <row r="561" spans="1:9" x14ac:dyDescent="0.2">
      <c r="A561" s="117"/>
      <c r="B561" s="117" t="s">
        <v>305</v>
      </c>
      <c r="C561" s="117">
        <v>208</v>
      </c>
      <c r="D561" s="117">
        <v>195</v>
      </c>
      <c r="E561" s="117">
        <v>13</v>
      </c>
      <c r="F561" s="117">
        <v>2965</v>
      </c>
      <c r="G561" s="117">
        <v>559</v>
      </c>
      <c r="H561" s="117">
        <v>1760</v>
      </c>
      <c r="I561" s="117">
        <v>646</v>
      </c>
    </row>
    <row r="562" spans="1:9" x14ac:dyDescent="0.2">
      <c r="A562" s="117"/>
      <c r="B562" s="117" t="s">
        <v>306</v>
      </c>
      <c r="C562" s="117">
        <v>360</v>
      </c>
      <c r="D562" s="117">
        <v>349</v>
      </c>
      <c r="E562" s="117">
        <v>12</v>
      </c>
      <c r="F562" s="117">
        <v>3321</v>
      </c>
      <c r="G562" s="117">
        <v>766</v>
      </c>
      <c r="H562" s="117">
        <v>1892</v>
      </c>
      <c r="I562" s="117">
        <v>662</v>
      </c>
    </row>
    <row r="563" spans="1:9" x14ac:dyDescent="0.2">
      <c r="A563" s="117"/>
      <c r="B563" s="117" t="s">
        <v>307</v>
      </c>
      <c r="C563" s="117">
        <v>657</v>
      </c>
      <c r="D563" s="117">
        <v>635</v>
      </c>
      <c r="E563" s="117">
        <v>21</v>
      </c>
      <c r="F563" s="117">
        <v>4862</v>
      </c>
      <c r="G563" s="117">
        <v>1152</v>
      </c>
      <c r="H563" s="117">
        <v>2742</v>
      </c>
      <c r="I563" s="117">
        <v>968</v>
      </c>
    </row>
    <row r="564" spans="1:9" x14ac:dyDescent="0.2">
      <c r="A564" s="117"/>
      <c r="B564" s="117" t="s">
        <v>308</v>
      </c>
      <c r="C564" s="117">
        <v>1132</v>
      </c>
      <c r="D564" s="117">
        <v>1105</v>
      </c>
      <c r="E564" s="117">
        <v>26</v>
      </c>
      <c r="F564" s="117">
        <v>7624</v>
      </c>
      <c r="G564" s="117">
        <v>1944</v>
      </c>
      <c r="H564" s="117">
        <v>4207</v>
      </c>
      <c r="I564" s="117">
        <v>1472</v>
      </c>
    </row>
    <row r="565" spans="1:9" x14ac:dyDescent="0.2">
      <c r="A565" s="117"/>
      <c r="B565" s="117" t="s">
        <v>316</v>
      </c>
      <c r="C565" s="117">
        <v>2019</v>
      </c>
      <c r="D565" s="117">
        <v>2011</v>
      </c>
      <c r="E565" s="117">
        <v>8</v>
      </c>
      <c r="F565" s="117">
        <v>10382</v>
      </c>
      <c r="G565" s="117">
        <v>2766</v>
      </c>
      <c r="H565" s="117">
        <v>5441</v>
      </c>
      <c r="I565" s="117">
        <v>2174</v>
      </c>
    </row>
    <row r="566" spans="1:9" x14ac:dyDescent="0.2">
      <c r="A566" s="117"/>
      <c r="B566" s="117" t="s">
        <v>317</v>
      </c>
      <c r="C566" s="117">
        <v>4184</v>
      </c>
      <c r="D566" s="117">
        <v>4021</v>
      </c>
      <c r="E566" s="117">
        <v>163</v>
      </c>
      <c r="F566" s="117">
        <v>9964</v>
      </c>
      <c r="G566" s="117">
        <v>2403</v>
      </c>
      <c r="H566" s="117">
        <v>5299</v>
      </c>
      <c r="I566" s="117">
        <v>2261</v>
      </c>
    </row>
    <row r="567" spans="1:9" x14ac:dyDescent="0.2">
      <c r="A567" s="117"/>
      <c r="B567" s="117" t="s">
        <v>309</v>
      </c>
      <c r="C567" s="117">
        <v>1892</v>
      </c>
      <c r="D567" s="117">
        <v>1853</v>
      </c>
      <c r="E567" s="117">
        <v>39</v>
      </c>
      <c r="F567" s="117">
        <v>8959</v>
      </c>
      <c r="G567" s="117">
        <v>2308</v>
      </c>
      <c r="H567" s="117">
        <v>4811</v>
      </c>
      <c r="I567" s="117">
        <v>1840</v>
      </c>
    </row>
    <row r="568" spans="1:9" x14ac:dyDescent="0.2">
      <c r="A568" s="117"/>
      <c r="B568" s="117" t="s">
        <v>310</v>
      </c>
      <c r="C568" s="117">
        <v>2161</v>
      </c>
      <c r="D568" s="117">
        <v>2116</v>
      </c>
      <c r="E568" s="117">
        <v>44</v>
      </c>
      <c r="F568" s="117">
        <v>9570</v>
      </c>
      <c r="G568" s="117">
        <v>2497</v>
      </c>
      <c r="H568" s="117">
        <v>5142</v>
      </c>
      <c r="I568" s="117">
        <v>1931</v>
      </c>
    </row>
    <row r="569" spans="1:9" x14ac:dyDescent="0.2">
      <c r="A569" s="117"/>
      <c r="B569" s="117" t="s">
        <v>318</v>
      </c>
      <c r="C569" s="117">
        <v>2636</v>
      </c>
      <c r="D569" s="117">
        <v>2583</v>
      </c>
      <c r="E569" s="117">
        <v>52</v>
      </c>
      <c r="F569" s="117">
        <v>10263</v>
      </c>
      <c r="G569" s="117">
        <v>2663</v>
      </c>
      <c r="H569" s="117">
        <v>5401</v>
      </c>
      <c r="I569" s="117">
        <v>2199</v>
      </c>
    </row>
    <row r="570" spans="1:9" x14ac:dyDescent="0.2">
      <c r="A570" s="117" t="s">
        <v>30</v>
      </c>
      <c r="B570" s="117" t="s">
        <v>7</v>
      </c>
      <c r="C570" s="117">
        <v>719</v>
      </c>
      <c r="D570" s="117">
        <v>704</v>
      </c>
      <c r="E570" s="117">
        <v>15</v>
      </c>
      <c r="F570" s="117">
        <v>4310</v>
      </c>
      <c r="G570" s="117">
        <v>1054</v>
      </c>
      <c r="H570" s="117">
        <v>2459</v>
      </c>
      <c r="I570" s="117">
        <v>797</v>
      </c>
    </row>
    <row r="571" spans="1:9" x14ac:dyDescent="0.2">
      <c r="A571" s="117"/>
      <c r="B571" s="117" t="s">
        <v>301</v>
      </c>
      <c r="C571" s="117">
        <v>541</v>
      </c>
      <c r="D571" s="117">
        <v>441</v>
      </c>
      <c r="E571" s="117">
        <v>100</v>
      </c>
      <c r="F571" s="117">
        <v>4792</v>
      </c>
      <c r="G571" s="117">
        <v>794</v>
      </c>
      <c r="H571" s="117">
        <v>3722</v>
      </c>
      <c r="I571" s="117">
        <v>277</v>
      </c>
    </row>
    <row r="572" spans="1:9" x14ac:dyDescent="0.2">
      <c r="A572" s="117"/>
      <c r="B572" s="117" t="s">
        <v>302</v>
      </c>
      <c r="C572" s="117">
        <v>76</v>
      </c>
      <c r="D572" s="117">
        <v>76</v>
      </c>
      <c r="E572" s="117" t="s">
        <v>77</v>
      </c>
      <c r="F572" s="117">
        <v>3715</v>
      </c>
      <c r="G572" s="117">
        <v>441</v>
      </c>
      <c r="H572" s="117">
        <v>2562</v>
      </c>
      <c r="I572" s="117">
        <v>712</v>
      </c>
    </row>
    <row r="573" spans="1:9" x14ac:dyDescent="0.2">
      <c r="A573" s="117"/>
      <c r="B573" s="117" t="s">
        <v>303</v>
      </c>
      <c r="C573" s="117">
        <v>104</v>
      </c>
      <c r="D573" s="117">
        <v>104</v>
      </c>
      <c r="E573" s="117" t="s">
        <v>77</v>
      </c>
      <c r="F573" s="117">
        <v>1875</v>
      </c>
      <c r="G573" s="117">
        <v>257</v>
      </c>
      <c r="H573" s="117">
        <v>1271</v>
      </c>
      <c r="I573" s="117">
        <v>347</v>
      </c>
    </row>
    <row r="574" spans="1:9" x14ac:dyDescent="0.2">
      <c r="A574" s="117"/>
      <c r="B574" s="117" t="s">
        <v>304</v>
      </c>
      <c r="C574" s="117">
        <v>129</v>
      </c>
      <c r="D574" s="117">
        <v>129</v>
      </c>
      <c r="E574" s="117" t="s">
        <v>77</v>
      </c>
      <c r="F574" s="117">
        <v>1634</v>
      </c>
      <c r="G574" s="117">
        <v>273</v>
      </c>
      <c r="H574" s="117">
        <v>1180</v>
      </c>
      <c r="I574" s="117">
        <v>181</v>
      </c>
    </row>
    <row r="575" spans="1:9" x14ac:dyDescent="0.2">
      <c r="A575" s="117"/>
      <c r="B575" s="117" t="s">
        <v>305</v>
      </c>
      <c r="C575" s="117">
        <v>162</v>
      </c>
      <c r="D575" s="117">
        <v>162</v>
      </c>
      <c r="E575" s="117" t="s">
        <v>77</v>
      </c>
      <c r="F575" s="117">
        <v>2625</v>
      </c>
      <c r="G575" s="117">
        <v>402</v>
      </c>
      <c r="H575" s="117">
        <v>1454</v>
      </c>
      <c r="I575" s="117">
        <v>769</v>
      </c>
    </row>
    <row r="576" spans="1:9" x14ac:dyDescent="0.2">
      <c r="A576" s="117"/>
      <c r="B576" s="117" t="s">
        <v>306</v>
      </c>
      <c r="C576" s="117">
        <v>388</v>
      </c>
      <c r="D576" s="117">
        <v>370</v>
      </c>
      <c r="E576" s="117">
        <v>18</v>
      </c>
      <c r="F576" s="117">
        <v>2810</v>
      </c>
      <c r="G576" s="117">
        <v>669</v>
      </c>
      <c r="H576" s="117">
        <v>1425</v>
      </c>
      <c r="I576" s="117">
        <v>715</v>
      </c>
    </row>
    <row r="577" spans="1:9" x14ac:dyDescent="0.2">
      <c r="A577" s="117"/>
      <c r="B577" s="117" t="s">
        <v>307</v>
      </c>
      <c r="C577" s="117">
        <v>772</v>
      </c>
      <c r="D577" s="117">
        <v>772</v>
      </c>
      <c r="E577" s="117" t="s">
        <v>77</v>
      </c>
      <c r="F577" s="117">
        <v>4520</v>
      </c>
      <c r="G577" s="117">
        <v>1196</v>
      </c>
      <c r="H577" s="117">
        <v>2379</v>
      </c>
      <c r="I577" s="117">
        <v>945</v>
      </c>
    </row>
    <row r="578" spans="1:9" x14ac:dyDescent="0.2">
      <c r="A578" s="117"/>
      <c r="B578" s="117" t="s">
        <v>308</v>
      </c>
      <c r="C578" s="117">
        <v>1365</v>
      </c>
      <c r="D578" s="117">
        <v>1337</v>
      </c>
      <c r="E578" s="117">
        <v>28</v>
      </c>
      <c r="F578" s="117">
        <v>7200</v>
      </c>
      <c r="G578" s="117">
        <v>2052</v>
      </c>
      <c r="H578" s="117">
        <v>3851</v>
      </c>
      <c r="I578" s="117">
        <v>1297</v>
      </c>
    </row>
    <row r="579" spans="1:9" x14ac:dyDescent="0.2">
      <c r="A579" s="117"/>
      <c r="B579" s="117" t="s">
        <v>316</v>
      </c>
      <c r="C579" s="117">
        <v>2243</v>
      </c>
      <c r="D579" s="117">
        <v>2225</v>
      </c>
      <c r="E579" s="117">
        <v>18</v>
      </c>
      <c r="F579" s="117">
        <v>9861</v>
      </c>
      <c r="G579" s="117">
        <v>3036</v>
      </c>
      <c r="H579" s="117">
        <v>5138</v>
      </c>
      <c r="I579" s="117">
        <v>1686</v>
      </c>
    </row>
    <row r="580" spans="1:9" x14ac:dyDescent="0.2">
      <c r="A580" s="117"/>
      <c r="B580" s="117" t="s">
        <v>317</v>
      </c>
      <c r="C580" s="117">
        <v>3983</v>
      </c>
      <c r="D580" s="117">
        <v>3849</v>
      </c>
      <c r="E580" s="117">
        <v>135</v>
      </c>
      <c r="F580" s="117">
        <v>9117</v>
      </c>
      <c r="G580" s="117">
        <v>2917</v>
      </c>
      <c r="H580" s="117">
        <v>5827</v>
      </c>
      <c r="I580" s="117">
        <v>373</v>
      </c>
    </row>
    <row r="581" spans="1:9" x14ac:dyDescent="0.2">
      <c r="A581" s="117"/>
      <c r="B581" s="117" t="s">
        <v>309</v>
      </c>
      <c r="C581" s="117">
        <v>1966</v>
      </c>
      <c r="D581" s="117">
        <v>1931</v>
      </c>
      <c r="E581" s="117">
        <v>36</v>
      </c>
      <c r="F581" s="117">
        <v>8373</v>
      </c>
      <c r="G581" s="117">
        <v>2503</v>
      </c>
      <c r="H581" s="117">
        <v>4532</v>
      </c>
      <c r="I581" s="117">
        <v>1338</v>
      </c>
    </row>
    <row r="582" spans="1:9" x14ac:dyDescent="0.2">
      <c r="A582" s="117"/>
      <c r="B582" s="117" t="s">
        <v>310</v>
      </c>
      <c r="C582" s="117">
        <v>2212</v>
      </c>
      <c r="D582" s="117">
        <v>2176</v>
      </c>
      <c r="E582" s="117">
        <v>36</v>
      </c>
      <c r="F582" s="117">
        <v>9114</v>
      </c>
      <c r="G582" s="117">
        <v>2752</v>
      </c>
      <c r="H582" s="117">
        <v>4931</v>
      </c>
      <c r="I582" s="117">
        <v>1431</v>
      </c>
    </row>
    <row r="583" spans="1:9" x14ac:dyDescent="0.2">
      <c r="A583" s="117"/>
      <c r="B583" s="117" t="s">
        <v>318</v>
      </c>
      <c r="C583" s="117">
        <v>2642</v>
      </c>
      <c r="D583" s="117">
        <v>2597</v>
      </c>
      <c r="E583" s="117">
        <v>45</v>
      </c>
      <c r="F583" s="117">
        <v>9690</v>
      </c>
      <c r="G583" s="117">
        <v>3009</v>
      </c>
      <c r="H583" s="117">
        <v>5296</v>
      </c>
      <c r="I583" s="117">
        <v>1385</v>
      </c>
    </row>
    <row r="584" spans="1:9" x14ac:dyDescent="0.2">
      <c r="A584" s="117" t="s">
        <v>31</v>
      </c>
      <c r="B584" s="117" t="s">
        <v>7</v>
      </c>
      <c r="C584" s="117">
        <v>749</v>
      </c>
      <c r="D584" s="117">
        <v>720</v>
      </c>
      <c r="E584" s="117">
        <v>29</v>
      </c>
      <c r="F584" s="117">
        <v>5340</v>
      </c>
      <c r="G584" s="117">
        <v>1145</v>
      </c>
      <c r="H584" s="117">
        <v>3131</v>
      </c>
      <c r="I584" s="117">
        <v>1064</v>
      </c>
    </row>
    <row r="585" spans="1:9" x14ac:dyDescent="0.2">
      <c r="A585" s="117"/>
      <c r="B585" s="117" t="s">
        <v>301</v>
      </c>
      <c r="C585" s="117">
        <v>292</v>
      </c>
      <c r="D585" s="117">
        <v>292</v>
      </c>
      <c r="E585" s="117" t="s">
        <v>77</v>
      </c>
      <c r="F585" s="117">
        <v>4777</v>
      </c>
      <c r="G585" s="117">
        <v>723</v>
      </c>
      <c r="H585" s="117">
        <v>3621</v>
      </c>
      <c r="I585" s="117">
        <v>434</v>
      </c>
    </row>
    <row r="586" spans="1:9" x14ac:dyDescent="0.2">
      <c r="A586" s="117"/>
      <c r="B586" s="117" t="s">
        <v>302</v>
      </c>
      <c r="C586" s="117">
        <v>93</v>
      </c>
      <c r="D586" s="117">
        <v>93</v>
      </c>
      <c r="E586" s="117" t="s">
        <v>77</v>
      </c>
      <c r="F586" s="117">
        <v>3221</v>
      </c>
      <c r="G586" s="117">
        <v>401</v>
      </c>
      <c r="H586" s="117">
        <v>2507</v>
      </c>
      <c r="I586" s="117">
        <v>313</v>
      </c>
    </row>
    <row r="587" spans="1:9" x14ac:dyDescent="0.2">
      <c r="A587" s="117"/>
      <c r="B587" s="117" t="s">
        <v>303</v>
      </c>
      <c r="C587" s="117">
        <v>91</v>
      </c>
      <c r="D587" s="117">
        <v>76</v>
      </c>
      <c r="E587" s="117">
        <v>15</v>
      </c>
      <c r="F587" s="117">
        <v>1961</v>
      </c>
      <c r="G587" s="117">
        <v>312</v>
      </c>
      <c r="H587" s="117">
        <v>1387</v>
      </c>
      <c r="I587" s="117">
        <v>262</v>
      </c>
    </row>
    <row r="588" spans="1:9" x14ac:dyDescent="0.2">
      <c r="A588" s="117"/>
      <c r="B588" s="117" t="s">
        <v>304</v>
      </c>
      <c r="C588" s="117">
        <v>257</v>
      </c>
      <c r="D588" s="117">
        <v>205</v>
      </c>
      <c r="E588" s="117">
        <v>52</v>
      </c>
      <c r="F588" s="117">
        <v>2880</v>
      </c>
      <c r="G588" s="117">
        <v>612</v>
      </c>
      <c r="H588" s="117">
        <v>1749</v>
      </c>
      <c r="I588" s="117">
        <v>519</v>
      </c>
    </row>
    <row r="589" spans="1:9" x14ac:dyDescent="0.2">
      <c r="A589" s="117"/>
      <c r="B589" s="117" t="s">
        <v>305</v>
      </c>
      <c r="C589" s="117">
        <v>257</v>
      </c>
      <c r="D589" s="117">
        <v>229</v>
      </c>
      <c r="E589" s="117">
        <v>28</v>
      </c>
      <c r="F589" s="117">
        <v>3327</v>
      </c>
      <c r="G589" s="117">
        <v>726</v>
      </c>
      <c r="H589" s="117">
        <v>2086</v>
      </c>
      <c r="I589" s="117">
        <v>514</v>
      </c>
    </row>
    <row r="590" spans="1:9" x14ac:dyDescent="0.2">
      <c r="A590" s="117"/>
      <c r="B590" s="117" t="s">
        <v>306</v>
      </c>
      <c r="C590" s="117">
        <v>330</v>
      </c>
      <c r="D590" s="117">
        <v>326</v>
      </c>
      <c r="E590" s="117">
        <v>5</v>
      </c>
      <c r="F590" s="117">
        <v>3866</v>
      </c>
      <c r="G590" s="117">
        <v>870</v>
      </c>
      <c r="H590" s="117">
        <v>2390</v>
      </c>
      <c r="I590" s="117">
        <v>606</v>
      </c>
    </row>
    <row r="591" spans="1:9" x14ac:dyDescent="0.2">
      <c r="A591" s="117"/>
      <c r="B591" s="117" t="s">
        <v>307</v>
      </c>
      <c r="C591" s="117">
        <v>538</v>
      </c>
      <c r="D591" s="117">
        <v>495</v>
      </c>
      <c r="E591" s="117">
        <v>44</v>
      </c>
      <c r="F591" s="117">
        <v>5215</v>
      </c>
      <c r="G591" s="117">
        <v>1106</v>
      </c>
      <c r="H591" s="117">
        <v>3118</v>
      </c>
      <c r="I591" s="117">
        <v>992</v>
      </c>
    </row>
    <row r="592" spans="1:9" x14ac:dyDescent="0.2">
      <c r="A592" s="117"/>
      <c r="B592" s="117" t="s">
        <v>308</v>
      </c>
      <c r="C592" s="117">
        <v>916</v>
      </c>
      <c r="D592" s="117">
        <v>891</v>
      </c>
      <c r="E592" s="117">
        <v>25</v>
      </c>
      <c r="F592" s="117">
        <v>8014</v>
      </c>
      <c r="G592" s="117">
        <v>1845</v>
      </c>
      <c r="H592" s="117">
        <v>4535</v>
      </c>
      <c r="I592" s="117">
        <v>1635</v>
      </c>
    </row>
    <row r="593" spans="1:9" x14ac:dyDescent="0.2">
      <c r="A593" s="117"/>
      <c r="B593" s="117" t="s">
        <v>316</v>
      </c>
      <c r="C593" s="117">
        <v>1836</v>
      </c>
      <c r="D593" s="117">
        <v>1836</v>
      </c>
      <c r="E593" s="117" t="s">
        <v>77</v>
      </c>
      <c r="F593" s="117">
        <v>10807</v>
      </c>
      <c r="G593" s="117">
        <v>2546</v>
      </c>
      <c r="H593" s="117">
        <v>5689</v>
      </c>
      <c r="I593" s="117">
        <v>2573</v>
      </c>
    </row>
    <row r="594" spans="1:9" x14ac:dyDescent="0.2">
      <c r="A594" s="117"/>
      <c r="B594" s="117" t="s">
        <v>317</v>
      </c>
      <c r="C594" s="117">
        <v>4286</v>
      </c>
      <c r="D594" s="117">
        <v>4108</v>
      </c>
      <c r="E594" s="117">
        <v>178</v>
      </c>
      <c r="F594" s="117">
        <v>10393</v>
      </c>
      <c r="G594" s="117">
        <v>2143</v>
      </c>
      <c r="H594" s="117">
        <v>5032</v>
      </c>
      <c r="I594" s="117">
        <v>3218</v>
      </c>
    </row>
    <row r="595" spans="1:9" x14ac:dyDescent="0.2">
      <c r="A595" s="117"/>
      <c r="B595" s="117" t="s">
        <v>309</v>
      </c>
      <c r="C595" s="117">
        <v>1832</v>
      </c>
      <c r="D595" s="117">
        <v>1790</v>
      </c>
      <c r="E595" s="117">
        <v>43</v>
      </c>
      <c r="F595" s="117">
        <v>9434</v>
      </c>
      <c r="G595" s="117">
        <v>2149</v>
      </c>
      <c r="H595" s="117">
        <v>5037</v>
      </c>
      <c r="I595" s="117">
        <v>2248</v>
      </c>
    </row>
    <row r="596" spans="1:9" x14ac:dyDescent="0.2">
      <c r="A596" s="117"/>
      <c r="B596" s="117" t="s">
        <v>310</v>
      </c>
      <c r="C596" s="117">
        <v>2121</v>
      </c>
      <c r="D596" s="117">
        <v>2070</v>
      </c>
      <c r="E596" s="117">
        <v>51</v>
      </c>
      <c r="F596" s="117">
        <v>9925</v>
      </c>
      <c r="G596" s="117">
        <v>2299</v>
      </c>
      <c r="H596" s="117">
        <v>5306</v>
      </c>
      <c r="I596" s="117">
        <v>2319</v>
      </c>
    </row>
    <row r="597" spans="1:9" x14ac:dyDescent="0.2">
      <c r="A597" s="117"/>
      <c r="B597" s="117" t="s">
        <v>318</v>
      </c>
      <c r="C597" s="117">
        <v>2631</v>
      </c>
      <c r="D597" s="117">
        <v>2573</v>
      </c>
      <c r="E597" s="117">
        <v>58</v>
      </c>
      <c r="F597" s="117">
        <v>10673</v>
      </c>
      <c r="G597" s="117">
        <v>2415</v>
      </c>
      <c r="H597" s="117">
        <v>5476</v>
      </c>
      <c r="I597" s="117">
        <v>2782</v>
      </c>
    </row>
    <row r="598" spans="1:9" x14ac:dyDescent="0.2">
      <c r="A598" s="117" t="s">
        <v>215</v>
      </c>
      <c r="B598" s="117"/>
      <c r="C598" s="117"/>
      <c r="D598" s="117"/>
      <c r="E598" s="117"/>
      <c r="F598" s="117"/>
      <c r="G598" s="117"/>
      <c r="H598" s="117"/>
      <c r="I598" s="117"/>
    </row>
    <row r="599" spans="1:9" x14ac:dyDescent="0.2">
      <c r="A599" s="117" t="s">
        <v>7</v>
      </c>
      <c r="B599" s="117" t="s">
        <v>7</v>
      </c>
      <c r="C599" s="117">
        <v>669</v>
      </c>
      <c r="D599" s="117">
        <v>657</v>
      </c>
      <c r="E599" s="117">
        <v>12</v>
      </c>
      <c r="F599" s="117">
        <v>5776</v>
      </c>
      <c r="G599" s="117">
        <v>936</v>
      </c>
      <c r="H599" s="117">
        <v>3782</v>
      </c>
      <c r="I599" s="117">
        <v>1058</v>
      </c>
    </row>
    <row r="600" spans="1:9" x14ac:dyDescent="0.2">
      <c r="A600" s="117"/>
      <c r="B600" s="117" t="s">
        <v>301</v>
      </c>
      <c r="C600" s="117">
        <v>272</v>
      </c>
      <c r="D600" s="117">
        <v>263</v>
      </c>
      <c r="E600" s="117">
        <v>9</v>
      </c>
      <c r="F600" s="117">
        <v>9411</v>
      </c>
      <c r="G600" s="117">
        <v>419</v>
      </c>
      <c r="H600" s="117">
        <v>8600</v>
      </c>
      <c r="I600" s="117">
        <v>393</v>
      </c>
    </row>
    <row r="601" spans="1:9" x14ac:dyDescent="0.2">
      <c r="A601" s="117"/>
      <c r="B601" s="117" t="s">
        <v>302</v>
      </c>
      <c r="C601" s="117">
        <v>74</v>
      </c>
      <c r="D601" s="117">
        <v>74</v>
      </c>
      <c r="E601" s="117" t="s">
        <v>77</v>
      </c>
      <c r="F601" s="117">
        <v>4910</v>
      </c>
      <c r="G601" s="117">
        <v>261</v>
      </c>
      <c r="H601" s="117">
        <v>3671</v>
      </c>
      <c r="I601" s="117">
        <v>978</v>
      </c>
    </row>
    <row r="602" spans="1:9" x14ac:dyDescent="0.2">
      <c r="A602" s="117"/>
      <c r="B602" s="117" t="s">
        <v>303</v>
      </c>
      <c r="C602" s="117">
        <v>90</v>
      </c>
      <c r="D602" s="117">
        <v>86</v>
      </c>
      <c r="E602" s="117">
        <v>5</v>
      </c>
      <c r="F602" s="117">
        <v>2563</v>
      </c>
      <c r="G602" s="117">
        <v>216</v>
      </c>
      <c r="H602" s="117">
        <v>1614</v>
      </c>
      <c r="I602" s="117">
        <v>734</v>
      </c>
    </row>
    <row r="603" spans="1:9" x14ac:dyDescent="0.2">
      <c r="A603" s="117"/>
      <c r="B603" s="117" t="s">
        <v>304</v>
      </c>
      <c r="C603" s="117">
        <v>137</v>
      </c>
      <c r="D603" s="117">
        <v>134</v>
      </c>
      <c r="E603" s="117">
        <v>3</v>
      </c>
      <c r="F603" s="117">
        <v>3058</v>
      </c>
      <c r="G603" s="117">
        <v>308</v>
      </c>
      <c r="H603" s="117">
        <v>2014</v>
      </c>
      <c r="I603" s="117">
        <v>737</v>
      </c>
    </row>
    <row r="604" spans="1:9" x14ac:dyDescent="0.2">
      <c r="A604" s="117"/>
      <c r="B604" s="117" t="s">
        <v>305</v>
      </c>
      <c r="C604" s="117">
        <v>185</v>
      </c>
      <c r="D604" s="117">
        <v>181</v>
      </c>
      <c r="E604" s="117">
        <v>4</v>
      </c>
      <c r="F604" s="117">
        <v>3566</v>
      </c>
      <c r="G604" s="117">
        <v>477</v>
      </c>
      <c r="H604" s="117">
        <v>2361</v>
      </c>
      <c r="I604" s="117">
        <v>729</v>
      </c>
    </row>
    <row r="605" spans="1:9" x14ac:dyDescent="0.2">
      <c r="A605" s="117"/>
      <c r="B605" s="117" t="s">
        <v>306</v>
      </c>
      <c r="C605" s="117">
        <v>293</v>
      </c>
      <c r="D605" s="117">
        <v>291</v>
      </c>
      <c r="E605" s="117">
        <v>1</v>
      </c>
      <c r="F605" s="117">
        <v>4333</v>
      </c>
      <c r="G605" s="117">
        <v>678</v>
      </c>
      <c r="H605" s="117">
        <v>2663</v>
      </c>
      <c r="I605" s="117">
        <v>991</v>
      </c>
    </row>
    <row r="606" spans="1:9" x14ac:dyDescent="0.2">
      <c r="A606" s="117"/>
      <c r="B606" s="117" t="s">
        <v>307</v>
      </c>
      <c r="C606" s="117">
        <v>603</v>
      </c>
      <c r="D606" s="117">
        <v>601</v>
      </c>
      <c r="E606" s="117">
        <v>2</v>
      </c>
      <c r="F606" s="117">
        <v>6062</v>
      </c>
      <c r="G606" s="117">
        <v>1144</v>
      </c>
      <c r="H606" s="117">
        <v>3726</v>
      </c>
      <c r="I606" s="117">
        <v>1192</v>
      </c>
    </row>
    <row r="607" spans="1:9" x14ac:dyDescent="0.2">
      <c r="A607" s="117"/>
      <c r="B607" s="117" t="s">
        <v>308</v>
      </c>
      <c r="C607" s="117">
        <v>1155</v>
      </c>
      <c r="D607" s="117">
        <v>1146</v>
      </c>
      <c r="E607" s="117">
        <v>9</v>
      </c>
      <c r="F607" s="117">
        <v>9877</v>
      </c>
      <c r="G607" s="117">
        <v>2008</v>
      </c>
      <c r="H607" s="117">
        <v>6109</v>
      </c>
      <c r="I607" s="117">
        <v>1759</v>
      </c>
    </row>
    <row r="608" spans="1:9" x14ac:dyDescent="0.2">
      <c r="A608" s="117"/>
      <c r="B608" s="117" t="s">
        <v>316</v>
      </c>
      <c r="C608" s="117">
        <v>2232</v>
      </c>
      <c r="D608" s="117">
        <v>2190</v>
      </c>
      <c r="E608" s="117">
        <v>42</v>
      </c>
      <c r="F608" s="117">
        <v>12400</v>
      </c>
      <c r="G608" s="117">
        <v>2763</v>
      </c>
      <c r="H608" s="117">
        <v>7849</v>
      </c>
      <c r="I608" s="117">
        <v>1788</v>
      </c>
    </row>
    <row r="609" spans="1:9" x14ac:dyDescent="0.2">
      <c r="A609" s="117"/>
      <c r="B609" s="117" t="s">
        <v>317</v>
      </c>
      <c r="C609" s="117">
        <v>4516</v>
      </c>
      <c r="D609" s="117">
        <v>4387</v>
      </c>
      <c r="E609" s="117">
        <v>129</v>
      </c>
      <c r="F609" s="117">
        <v>10103</v>
      </c>
      <c r="G609" s="117">
        <v>2228</v>
      </c>
      <c r="H609" s="117">
        <v>6379</v>
      </c>
      <c r="I609" s="117">
        <v>1495</v>
      </c>
    </row>
    <row r="610" spans="1:9" x14ac:dyDescent="0.2">
      <c r="A610" s="117"/>
      <c r="B610" s="117" t="s">
        <v>309</v>
      </c>
      <c r="C610" s="117">
        <v>2118</v>
      </c>
      <c r="D610" s="117">
        <v>2076</v>
      </c>
      <c r="E610" s="117">
        <v>41</v>
      </c>
      <c r="F610" s="117">
        <v>10821</v>
      </c>
      <c r="G610" s="117">
        <v>2317</v>
      </c>
      <c r="H610" s="117">
        <v>6780</v>
      </c>
      <c r="I610" s="117">
        <v>1724</v>
      </c>
    </row>
    <row r="611" spans="1:9" x14ac:dyDescent="0.2">
      <c r="A611" s="117"/>
      <c r="B611" s="117" t="s">
        <v>310</v>
      </c>
      <c r="C611" s="117">
        <v>2427</v>
      </c>
      <c r="D611" s="117">
        <v>2378</v>
      </c>
      <c r="E611" s="117">
        <v>49</v>
      </c>
      <c r="F611" s="117">
        <v>11470</v>
      </c>
      <c r="G611" s="117">
        <v>2493</v>
      </c>
      <c r="H611" s="117">
        <v>7199</v>
      </c>
      <c r="I611" s="117">
        <v>1778</v>
      </c>
    </row>
    <row r="612" spans="1:9" x14ac:dyDescent="0.2">
      <c r="A612" s="117"/>
      <c r="B612" s="117" t="s">
        <v>318</v>
      </c>
      <c r="C612" s="117">
        <v>2971</v>
      </c>
      <c r="D612" s="117">
        <v>2900</v>
      </c>
      <c r="E612" s="117">
        <v>70</v>
      </c>
      <c r="F612" s="117">
        <v>11657</v>
      </c>
      <c r="G612" s="117">
        <v>2590</v>
      </c>
      <c r="H612" s="117">
        <v>7374</v>
      </c>
      <c r="I612" s="117">
        <v>1693</v>
      </c>
    </row>
    <row r="613" spans="1:9" x14ac:dyDescent="0.2">
      <c r="A613" s="117" t="s">
        <v>30</v>
      </c>
      <c r="B613" s="117" t="s">
        <v>7</v>
      </c>
      <c r="C613" s="117">
        <v>630</v>
      </c>
      <c r="D613" s="117">
        <v>622</v>
      </c>
      <c r="E613" s="117">
        <v>8</v>
      </c>
      <c r="F613" s="117">
        <v>4849</v>
      </c>
      <c r="G613" s="117">
        <v>898</v>
      </c>
      <c r="H613" s="117">
        <v>3105</v>
      </c>
      <c r="I613" s="117">
        <v>845</v>
      </c>
    </row>
    <row r="614" spans="1:9" x14ac:dyDescent="0.2">
      <c r="A614" s="117"/>
      <c r="B614" s="117" t="s">
        <v>301</v>
      </c>
      <c r="C614" s="117">
        <v>294</v>
      </c>
      <c r="D614" s="117">
        <v>282</v>
      </c>
      <c r="E614" s="117">
        <v>12</v>
      </c>
      <c r="F614" s="117">
        <v>9963</v>
      </c>
      <c r="G614" s="117">
        <v>461</v>
      </c>
      <c r="H614" s="117">
        <v>9041</v>
      </c>
      <c r="I614" s="117">
        <v>461</v>
      </c>
    </row>
    <row r="615" spans="1:9" x14ac:dyDescent="0.2">
      <c r="A615" s="117"/>
      <c r="B615" s="117" t="s">
        <v>302</v>
      </c>
      <c r="C615" s="117">
        <v>78</v>
      </c>
      <c r="D615" s="117">
        <v>78</v>
      </c>
      <c r="E615" s="117" t="s">
        <v>77</v>
      </c>
      <c r="F615" s="117">
        <v>5055</v>
      </c>
      <c r="G615" s="117">
        <v>302</v>
      </c>
      <c r="H615" s="117">
        <v>3759</v>
      </c>
      <c r="I615" s="117">
        <v>993</v>
      </c>
    </row>
    <row r="616" spans="1:9" x14ac:dyDescent="0.2">
      <c r="A616" s="117"/>
      <c r="B616" s="117" t="s">
        <v>303</v>
      </c>
      <c r="C616" s="117">
        <v>88</v>
      </c>
      <c r="D616" s="117">
        <v>83</v>
      </c>
      <c r="E616" s="117">
        <v>5</v>
      </c>
      <c r="F616" s="117">
        <v>2262</v>
      </c>
      <c r="G616" s="117">
        <v>207</v>
      </c>
      <c r="H616" s="117">
        <v>1548</v>
      </c>
      <c r="I616" s="117">
        <v>507</v>
      </c>
    </row>
    <row r="617" spans="1:9" x14ac:dyDescent="0.2">
      <c r="A617" s="117"/>
      <c r="B617" s="117" t="s">
        <v>304</v>
      </c>
      <c r="C617" s="117">
        <v>85</v>
      </c>
      <c r="D617" s="117">
        <v>85</v>
      </c>
      <c r="E617" s="117" t="s">
        <v>77</v>
      </c>
      <c r="F617" s="117">
        <v>2313</v>
      </c>
      <c r="G617" s="117">
        <v>190</v>
      </c>
      <c r="H617" s="117">
        <v>1373</v>
      </c>
      <c r="I617" s="117">
        <v>750</v>
      </c>
    </row>
    <row r="618" spans="1:9" x14ac:dyDescent="0.2">
      <c r="A618" s="117"/>
      <c r="B618" s="117" t="s">
        <v>305</v>
      </c>
      <c r="C618" s="117">
        <v>162</v>
      </c>
      <c r="D618" s="117">
        <v>159</v>
      </c>
      <c r="E618" s="117">
        <v>3</v>
      </c>
      <c r="F618" s="117">
        <v>2547</v>
      </c>
      <c r="G618" s="117">
        <v>349</v>
      </c>
      <c r="H618" s="117">
        <v>1630</v>
      </c>
      <c r="I618" s="117">
        <v>568</v>
      </c>
    </row>
    <row r="619" spans="1:9" x14ac:dyDescent="0.2">
      <c r="A619" s="117"/>
      <c r="B619" s="117" t="s">
        <v>306</v>
      </c>
      <c r="C619" s="117">
        <v>339</v>
      </c>
      <c r="D619" s="117">
        <v>336</v>
      </c>
      <c r="E619" s="117">
        <v>3</v>
      </c>
      <c r="F619" s="117">
        <v>3511</v>
      </c>
      <c r="G619" s="117">
        <v>588</v>
      </c>
      <c r="H619" s="117">
        <v>2189</v>
      </c>
      <c r="I619" s="117">
        <v>734</v>
      </c>
    </row>
    <row r="620" spans="1:9" x14ac:dyDescent="0.2">
      <c r="A620" s="117"/>
      <c r="B620" s="117" t="s">
        <v>307</v>
      </c>
      <c r="C620" s="117">
        <v>694</v>
      </c>
      <c r="D620" s="117">
        <v>690</v>
      </c>
      <c r="E620" s="117">
        <v>4</v>
      </c>
      <c r="F620" s="117">
        <v>4646</v>
      </c>
      <c r="G620" s="117">
        <v>1149</v>
      </c>
      <c r="H620" s="117">
        <v>2883</v>
      </c>
      <c r="I620" s="117">
        <v>614</v>
      </c>
    </row>
    <row r="621" spans="1:9" x14ac:dyDescent="0.2">
      <c r="A621" s="117"/>
      <c r="B621" s="117" t="s">
        <v>308</v>
      </c>
      <c r="C621" s="117">
        <v>1365</v>
      </c>
      <c r="D621" s="117">
        <v>1356</v>
      </c>
      <c r="E621" s="117">
        <v>9</v>
      </c>
      <c r="F621" s="117">
        <v>8759</v>
      </c>
      <c r="G621" s="117">
        <v>2189</v>
      </c>
      <c r="H621" s="117">
        <v>4989</v>
      </c>
      <c r="I621" s="117">
        <v>1581</v>
      </c>
    </row>
    <row r="622" spans="1:9" x14ac:dyDescent="0.2">
      <c r="A622" s="117"/>
      <c r="B622" s="117" t="s">
        <v>316</v>
      </c>
      <c r="C622" s="117">
        <v>2470</v>
      </c>
      <c r="D622" s="117">
        <v>2417</v>
      </c>
      <c r="E622" s="117">
        <v>52</v>
      </c>
      <c r="F622" s="117">
        <v>11505</v>
      </c>
      <c r="G622" s="117">
        <v>3137</v>
      </c>
      <c r="H622" s="117">
        <v>6834</v>
      </c>
      <c r="I622" s="117">
        <v>1534</v>
      </c>
    </row>
    <row r="623" spans="1:9" x14ac:dyDescent="0.2">
      <c r="A623" s="117"/>
      <c r="B623" s="117" t="s">
        <v>317</v>
      </c>
      <c r="C623" s="117">
        <v>4420</v>
      </c>
      <c r="D623" s="117">
        <v>4371</v>
      </c>
      <c r="E623" s="117">
        <v>49</v>
      </c>
      <c r="F623" s="117">
        <v>10061</v>
      </c>
      <c r="G623" s="117">
        <v>2836</v>
      </c>
      <c r="H623" s="117">
        <v>5812</v>
      </c>
      <c r="I623" s="117">
        <v>1414</v>
      </c>
    </row>
    <row r="624" spans="1:9" x14ac:dyDescent="0.2">
      <c r="A624" s="117"/>
      <c r="B624" s="117" t="s">
        <v>309</v>
      </c>
      <c r="C624" s="117">
        <v>2135</v>
      </c>
      <c r="D624" s="117">
        <v>2105</v>
      </c>
      <c r="E624" s="117">
        <v>29</v>
      </c>
      <c r="F624" s="117">
        <v>9880</v>
      </c>
      <c r="G624" s="117">
        <v>2601</v>
      </c>
      <c r="H624" s="117">
        <v>5736</v>
      </c>
      <c r="I624" s="117">
        <v>1543</v>
      </c>
    </row>
    <row r="625" spans="1:9" x14ac:dyDescent="0.2">
      <c r="A625" s="117"/>
      <c r="B625" s="117" t="s">
        <v>310</v>
      </c>
      <c r="C625" s="117">
        <v>2440</v>
      </c>
      <c r="D625" s="117">
        <v>2404</v>
      </c>
      <c r="E625" s="117">
        <v>36</v>
      </c>
      <c r="F625" s="117">
        <v>10684</v>
      </c>
      <c r="G625" s="117">
        <v>2861</v>
      </c>
      <c r="H625" s="117">
        <v>6240</v>
      </c>
      <c r="I625" s="117">
        <v>1583</v>
      </c>
    </row>
    <row r="626" spans="1:9" x14ac:dyDescent="0.2">
      <c r="A626" s="117"/>
      <c r="B626" s="117" t="s">
        <v>318</v>
      </c>
      <c r="C626" s="117">
        <v>2987</v>
      </c>
      <c r="D626" s="117">
        <v>2936</v>
      </c>
      <c r="E626" s="117">
        <v>51</v>
      </c>
      <c r="F626" s="117">
        <v>11122</v>
      </c>
      <c r="G626" s="117">
        <v>3057</v>
      </c>
      <c r="H626" s="117">
        <v>6563</v>
      </c>
      <c r="I626" s="117">
        <v>1502</v>
      </c>
    </row>
    <row r="627" spans="1:9" x14ac:dyDescent="0.2">
      <c r="A627" s="117" t="s">
        <v>31</v>
      </c>
      <c r="B627" s="117" t="s">
        <v>7</v>
      </c>
      <c r="C627" s="117">
        <v>706</v>
      </c>
      <c r="D627" s="117">
        <v>691</v>
      </c>
      <c r="E627" s="117">
        <v>15</v>
      </c>
      <c r="F627" s="117">
        <v>6670</v>
      </c>
      <c r="G627" s="117">
        <v>973</v>
      </c>
      <c r="H627" s="117">
        <v>4434</v>
      </c>
      <c r="I627" s="117">
        <v>1263</v>
      </c>
    </row>
    <row r="628" spans="1:9" x14ac:dyDescent="0.2">
      <c r="A628" s="117"/>
      <c r="B628" s="117" t="s">
        <v>301</v>
      </c>
      <c r="C628" s="117">
        <v>249</v>
      </c>
      <c r="D628" s="117">
        <v>244</v>
      </c>
      <c r="E628" s="117">
        <v>5</v>
      </c>
      <c r="F628" s="117">
        <v>8835</v>
      </c>
      <c r="G628" s="117">
        <v>375</v>
      </c>
      <c r="H628" s="117">
        <v>8138</v>
      </c>
      <c r="I628" s="117">
        <v>321</v>
      </c>
    </row>
    <row r="629" spans="1:9" x14ac:dyDescent="0.2">
      <c r="A629" s="117"/>
      <c r="B629" s="117" t="s">
        <v>302</v>
      </c>
      <c r="C629" s="117">
        <v>69</v>
      </c>
      <c r="D629" s="117">
        <v>69</v>
      </c>
      <c r="E629" s="117" t="s">
        <v>77</v>
      </c>
      <c r="F629" s="117">
        <v>4759</v>
      </c>
      <c r="G629" s="117">
        <v>218</v>
      </c>
      <c r="H629" s="117">
        <v>3578</v>
      </c>
      <c r="I629" s="117">
        <v>962</v>
      </c>
    </row>
    <row r="630" spans="1:9" x14ac:dyDescent="0.2">
      <c r="A630" s="117"/>
      <c r="B630" s="117" t="s">
        <v>303</v>
      </c>
      <c r="C630" s="117">
        <v>93</v>
      </c>
      <c r="D630" s="117">
        <v>88</v>
      </c>
      <c r="E630" s="117">
        <v>5</v>
      </c>
      <c r="F630" s="117">
        <v>2867</v>
      </c>
      <c r="G630" s="117">
        <v>225</v>
      </c>
      <c r="H630" s="117">
        <v>1680</v>
      </c>
      <c r="I630" s="117">
        <v>962</v>
      </c>
    </row>
    <row r="631" spans="1:9" x14ac:dyDescent="0.2">
      <c r="A631" s="117"/>
      <c r="B631" s="117" t="s">
        <v>304</v>
      </c>
      <c r="C631" s="117">
        <v>190</v>
      </c>
      <c r="D631" s="117">
        <v>184</v>
      </c>
      <c r="E631" s="117">
        <v>6</v>
      </c>
      <c r="F631" s="117">
        <v>3820</v>
      </c>
      <c r="G631" s="117">
        <v>429</v>
      </c>
      <c r="H631" s="117">
        <v>2668</v>
      </c>
      <c r="I631" s="117">
        <v>723</v>
      </c>
    </row>
    <row r="632" spans="1:9" x14ac:dyDescent="0.2">
      <c r="A632" s="117"/>
      <c r="B632" s="117" t="s">
        <v>305</v>
      </c>
      <c r="C632" s="117">
        <v>208</v>
      </c>
      <c r="D632" s="117">
        <v>204</v>
      </c>
      <c r="E632" s="117">
        <v>5</v>
      </c>
      <c r="F632" s="117">
        <v>4629</v>
      </c>
      <c r="G632" s="117">
        <v>610</v>
      </c>
      <c r="H632" s="117">
        <v>3122</v>
      </c>
      <c r="I632" s="117">
        <v>896</v>
      </c>
    </row>
    <row r="633" spans="1:9" x14ac:dyDescent="0.2">
      <c r="A633" s="117"/>
      <c r="B633" s="117" t="s">
        <v>306</v>
      </c>
      <c r="C633" s="117">
        <v>245</v>
      </c>
      <c r="D633" s="117">
        <v>245</v>
      </c>
      <c r="E633" s="117" t="s">
        <v>77</v>
      </c>
      <c r="F633" s="117">
        <v>5182</v>
      </c>
      <c r="G633" s="117">
        <v>772</v>
      </c>
      <c r="H633" s="117">
        <v>3153</v>
      </c>
      <c r="I633" s="117">
        <v>1257</v>
      </c>
    </row>
    <row r="634" spans="1:9" x14ac:dyDescent="0.2">
      <c r="A634" s="117"/>
      <c r="B634" s="117" t="s">
        <v>307</v>
      </c>
      <c r="C634" s="117">
        <v>507</v>
      </c>
      <c r="D634" s="117">
        <v>507</v>
      </c>
      <c r="E634" s="117" t="s">
        <v>77</v>
      </c>
      <c r="F634" s="117">
        <v>7549</v>
      </c>
      <c r="G634" s="117">
        <v>1139</v>
      </c>
      <c r="H634" s="117">
        <v>4612</v>
      </c>
      <c r="I634" s="117">
        <v>1799</v>
      </c>
    </row>
    <row r="635" spans="1:9" x14ac:dyDescent="0.2">
      <c r="A635" s="117"/>
      <c r="B635" s="117" t="s">
        <v>308</v>
      </c>
      <c r="C635" s="117">
        <v>958</v>
      </c>
      <c r="D635" s="117">
        <v>950</v>
      </c>
      <c r="E635" s="117">
        <v>9</v>
      </c>
      <c r="F635" s="117">
        <v>10924</v>
      </c>
      <c r="G635" s="117">
        <v>1838</v>
      </c>
      <c r="H635" s="117">
        <v>7159</v>
      </c>
      <c r="I635" s="117">
        <v>1927</v>
      </c>
    </row>
    <row r="636" spans="1:9" x14ac:dyDescent="0.2">
      <c r="A636" s="117"/>
      <c r="B636" s="117" t="s">
        <v>316</v>
      </c>
      <c r="C636" s="117">
        <v>2061</v>
      </c>
      <c r="D636" s="117">
        <v>2026</v>
      </c>
      <c r="E636" s="117">
        <v>35</v>
      </c>
      <c r="F636" s="117">
        <v>13048</v>
      </c>
      <c r="G636" s="117">
        <v>2492</v>
      </c>
      <c r="H636" s="117">
        <v>8584</v>
      </c>
      <c r="I636" s="117">
        <v>1971</v>
      </c>
    </row>
    <row r="637" spans="1:9" x14ac:dyDescent="0.2">
      <c r="A637" s="117"/>
      <c r="B637" s="117" t="s">
        <v>317</v>
      </c>
      <c r="C637" s="117">
        <v>4560</v>
      </c>
      <c r="D637" s="117">
        <v>4394</v>
      </c>
      <c r="E637" s="117">
        <v>166</v>
      </c>
      <c r="F637" s="117">
        <v>10123</v>
      </c>
      <c r="G637" s="117">
        <v>1946</v>
      </c>
      <c r="H637" s="117">
        <v>6643</v>
      </c>
      <c r="I637" s="117">
        <v>1533</v>
      </c>
    </row>
    <row r="638" spans="1:9" x14ac:dyDescent="0.2">
      <c r="A638" s="117"/>
      <c r="B638" s="117" t="s">
        <v>309</v>
      </c>
      <c r="C638" s="117">
        <v>2105</v>
      </c>
      <c r="D638" s="117">
        <v>2054</v>
      </c>
      <c r="E638" s="117">
        <v>51</v>
      </c>
      <c r="F638" s="117">
        <v>11537</v>
      </c>
      <c r="G638" s="117">
        <v>2100</v>
      </c>
      <c r="H638" s="117">
        <v>7575</v>
      </c>
      <c r="I638" s="117">
        <v>1862</v>
      </c>
    </row>
    <row r="639" spans="1:9" x14ac:dyDescent="0.2">
      <c r="A639" s="117"/>
      <c r="B639" s="117" t="s">
        <v>310</v>
      </c>
      <c r="C639" s="117">
        <v>2417</v>
      </c>
      <c r="D639" s="117">
        <v>2359</v>
      </c>
      <c r="E639" s="117">
        <v>58</v>
      </c>
      <c r="F639" s="117">
        <v>12027</v>
      </c>
      <c r="G639" s="117">
        <v>2232</v>
      </c>
      <c r="H639" s="117">
        <v>7878</v>
      </c>
      <c r="I639" s="117">
        <v>1917</v>
      </c>
    </row>
    <row r="640" spans="1:9" x14ac:dyDescent="0.2">
      <c r="A640" s="117"/>
      <c r="B640" s="117" t="s">
        <v>318</v>
      </c>
      <c r="C640" s="117">
        <v>2960</v>
      </c>
      <c r="D640" s="117">
        <v>2878</v>
      </c>
      <c r="E640" s="117">
        <v>82</v>
      </c>
      <c r="F640" s="117">
        <v>11995</v>
      </c>
      <c r="G640" s="117">
        <v>2296</v>
      </c>
      <c r="H640" s="117">
        <v>7886</v>
      </c>
      <c r="I640" s="117">
        <v>1814</v>
      </c>
    </row>
    <row r="641" spans="1:9" x14ac:dyDescent="0.2">
      <c r="A641" s="117" t="s">
        <v>236</v>
      </c>
      <c r="B641" s="117"/>
      <c r="C641" s="117"/>
      <c r="D641" s="117"/>
      <c r="E641" s="117"/>
      <c r="F641" s="117"/>
      <c r="G641" s="117"/>
      <c r="H641" s="117"/>
      <c r="I641" s="117"/>
    </row>
    <row r="642" spans="1:9" x14ac:dyDescent="0.2">
      <c r="A642" s="117" t="s">
        <v>7</v>
      </c>
      <c r="B642" s="117" t="s">
        <v>7</v>
      </c>
      <c r="C642" s="117">
        <v>654</v>
      </c>
      <c r="D642" s="117">
        <v>643</v>
      </c>
      <c r="E642" s="117">
        <v>11</v>
      </c>
      <c r="F642" s="117">
        <v>5690</v>
      </c>
      <c r="G642" s="117">
        <v>941</v>
      </c>
      <c r="H642" s="117">
        <v>3637</v>
      </c>
      <c r="I642" s="117">
        <v>1112</v>
      </c>
    </row>
    <row r="643" spans="1:9" x14ac:dyDescent="0.2">
      <c r="A643" s="117"/>
      <c r="B643" s="117" t="s">
        <v>301</v>
      </c>
      <c r="C643" s="117">
        <v>255</v>
      </c>
      <c r="D643" s="117">
        <v>255</v>
      </c>
      <c r="E643" s="117" t="s">
        <v>77</v>
      </c>
      <c r="F643" s="117">
        <v>5336</v>
      </c>
      <c r="G643" s="117">
        <v>470</v>
      </c>
      <c r="H643" s="117">
        <v>4781</v>
      </c>
      <c r="I643" s="117">
        <v>84</v>
      </c>
    </row>
    <row r="644" spans="1:9" x14ac:dyDescent="0.2">
      <c r="A644" s="117"/>
      <c r="B644" s="117" t="s">
        <v>302</v>
      </c>
      <c r="C644" s="117">
        <v>80</v>
      </c>
      <c r="D644" s="117">
        <v>80</v>
      </c>
      <c r="E644" s="117" t="s">
        <v>77</v>
      </c>
      <c r="F644" s="117">
        <v>3769</v>
      </c>
      <c r="G644" s="117">
        <v>219</v>
      </c>
      <c r="H644" s="117">
        <v>3069</v>
      </c>
      <c r="I644" s="117">
        <v>481</v>
      </c>
    </row>
    <row r="645" spans="1:9" x14ac:dyDescent="0.2">
      <c r="A645" s="117"/>
      <c r="B645" s="117" t="s">
        <v>303</v>
      </c>
      <c r="C645" s="117">
        <v>96</v>
      </c>
      <c r="D645" s="117">
        <v>96</v>
      </c>
      <c r="E645" s="117" t="s">
        <v>77</v>
      </c>
      <c r="F645" s="117">
        <v>2404</v>
      </c>
      <c r="G645" s="117">
        <v>260</v>
      </c>
      <c r="H645" s="117">
        <v>1452</v>
      </c>
      <c r="I645" s="117">
        <v>692</v>
      </c>
    </row>
    <row r="646" spans="1:9" x14ac:dyDescent="0.2">
      <c r="A646" s="117"/>
      <c r="B646" s="117" t="s">
        <v>304</v>
      </c>
      <c r="C646" s="117">
        <v>148</v>
      </c>
      <c r="D646" s="117">
        <v>140</v>
      </c>
      <c r="E646" s="117">
        <v>8</v>
      </c>
      <c r="F646" s="117">
        <v>2595</v>
      </c>
      <c r="G646" s="117">
        <v>370</v>
      </c>
      <c r="H646" s="117">
        <v>1541</v>
      </c>
      <c r="I646" s="117">
        <v>684</v>
      </c>
    </row>
    <row r="647" spans="1:9" x14ac:dyDescent="0.2">
      <c r="A647" s="117"/>
      <c r="B647" s="117" t="s">
        <v>305</v>
      </c>
      <c r="C647" s="117">
        <v>194</v>
      </c>
      <c r="D647" s="117">
        <v>186</v>
      </c>
      <c r="E647" s="117">
        <v>7</v>
      </c>
      <c r="F647" s="117">
        <v>3488</v>
      </c>
      <c r="G647" s="117">
        <v>484</v>
      </c>
      <c r="H647" s="117">
        <v>2289</v>
      </c>
      <c r="I647" s="117">
        <v>715</v>
      </c>
    </row>
    <row r="648" spans="1:9" x14ac:dyDescent="0.2">
      <c r="A648" s="117"/>
      <c r="B648" s="117" t="s">
        <v>306</v>
      </c>
      <c r="C648" s="117">
        <v>309</v>
      </c>
      <c r="D648" s="117">
        <v>306</v>
      </c>
      <c r="E648" s="117">
        <v>3</v>
      </c>
      <c r="F648" s="117">
        <v>4320</v>
      </c>
      <c r="G648" s="117">
        <v>660</v>
      </c>
      <c r="H648" s="117">
        <v>2783</v>
      </c>
      <c r="I648" s="117">
        <v>877</v>
      </c>
    </row>
    <row r="649" spans="1:9" x14ac:dyDescent="0.2">
      <c r="A649" s="117"/>
      <c r="B649" s="117" t="s">
        <v>307</v>
      </c>
      <c r="C649" s="117">
        <v>560</v>
      </c>
      <c r="D649" s="117">
        <v>550</v>
      </c>
      <c r="E649" s="117">
        <v>9</v>
      </c>
      <c r="F649" s="117">
        <v>6007</v>
      </c>
      <c r="G649" s="117">
        <v>1065</v>
      </c>
      <c r="H649" s="117">
        <v>3692</v>
      </c>
      <c r="I649" s="117">
        <v>1249</v>
      </c>
    </row>
    <row r="650" spans="1:9" x14ac:dyDescent="0.2">
      <c r="A650" s="117"/>
      <c r="B650" s="117" t="s">
        <v>308</v>
      </c>
      <c r="C650" s="117">
        <v>1066</v>
      </c>
      <c r="D650" s="117">
        <v>1038</v>
      </c>
      <c r="E650" s="117">
        <v>28</v>
      </c>
      <c r="F650" s="117">
        <v>9729</v>
      </c>
      <c r="G650" s="117">
        <v>1795</v>
      </c>
      <c r="H650" s="117">
        <v>5720</v>
      </c>
      <c r="I650" s="117">
        <v>2215</v>
      </c>
    </row>
    <row r="651" spans="1:9" x14ac:dyDescent="0.2">
      <c r="A651" s="117"/>
      <c r="B651" s="117" t="s">
        <v>316</v>
      </c>
      <c r="C651" s="117">
        <v>1995</v>
      </c>
      <c r="D651" s="117">
        <v>1969</v>
      </c>
      <c r="E651" s="117">
        <v>26</v>
      </c>
      <c r="F651" s="117">
        <v>12678</v>
      </c>
      <c r="G651" s="117">
        <v>2527</v>
      </c>
      <c r="H651" s="117">
        <v>8099</v>
      </c>
      <c r="I651" s="117">
        <v>2052</v>
      </c>
    </row>
    <row r="652" spans="1:9" x14ac:dyDescent="0.2">
      <c r="A652" s="117"/>
      <c r="B652" s="117" t="s">
        <v>317</v>
      </c>
      <c r="C652" s="117">
        <v>3802</v>
      </c>
      <c r="D652" s="117">
        <v>3767</v>
      </c>
      <c r="E652" s="117">
        <v>35</v>
      </c>
      <c r="F652" s="117">
        <v>9872</v>
      </c>
      <c r="G652" s="117">
        <v>2101</v>
      </c>
      <c r="H652" s="117">
        <v>5966</v>
      </c>
      <c r="I652" s="117">
        <v>1805</v>
      </c>
    </row>
    <row r="653" spans="1:9" x14ac:dyDescent="0.2">
      <c r="A653" s="117"/>
      <c r="B653" s="117" t="s">
        <v>309</v>
      </c>
      <c r="C653" s="117">
        <v>1835</v>
      </c>
      <c r="D653" s="117">
        <v>1806</v>
      </c>
      <c r="E653" s="117">
        <v>28</v>
      </c>
      <c r="F653" s="117">
        <v>10826</v>
      </c>
      <c r="G653" s="117">
        <v>2109</v>
      </c>
      <c r="H653" s="117">
        <v>6625</v>
      </c>
      <c r="I653" s="117">
        <v>2091</v>
      </c>
    </row>
    <row r="654" spans="1:9" x14ac:dyDescent="0.2">
      <c r="A654" s="117"/>
      <c r="B654" s="117" t="s">
        <v>310</v>
      </c>
      <c r="C654" s="117">
        <v>2087</v>
      </c>
      <c r="D654" s="117">
        <v>2058</v>
      </c>
      <c r="E654" s="117">
        <v>28</v>
      </c>
      <c r="F654" s="117">
        <v>11460</v>
      </c>
      <c r="G654" s="117">
        <v>2265</v>
      </c>
      <c r="H654" s="117">
        <v>7031</v>
      </c>
      <c r="I654" s="117">
        <v>2163</v>
      </c>
    </row>
    <row r="655" spans="1:9" x14ac:dyDescent="0.2">
      <c r="A655" s="117"/>
      <c r="B655" s="117" t="s">
        <v>318</v>
      </c>
      <c r="C655" s="117">
        <v>2540</v>
      </c>
      <c r="D655" s="117">
        <v>2511</v>
      </c>
      <c r="E655" s="117">
        <v>29</v>
      </c>
      <c r="F655" s="117">
        <v>11832</v>
      </c>
      <c r="G655" s="117">
        <v>2398</v>
      </c>
      <c r="H655" s="117">
        <v>7456</v>
      </c>
      <c r="I655" s="117">
        <v>1977</v>
      </c>
    </row>
    <row r="656" spans="1:9" x14ac:dyDescent="0.2">
      <c r="A656" s="117" t="s">
        <v>30</v>
      </c>
      <c r="B656" s="117" t="s">
        <v>7</v>
      </c>
      <c r="C656" s="117">
        <v>642</v>
      </c>
      <c r="D656" s="117">
        <v>630</v>
      </c>
      <c r="E656" s="117">
        <v>12</v>
      </c>
      <c r="F656" s="117">
        <v>4831</v>
      </c>
      <c r="G656" s="117">
        <v>902</v>
      </c>
      <c r="H656" s="117">
        <v>3087</v>
      </c>
      <c r="I656" s="117">
        <v>843</v>
      </c>
    </row>
    <row r="657" spans="1:9" x14ac:dyDescent="0.2">
      <c r="A657" s="117"/>
      <c r="B657" s="117" t="s">
        <v>301</v>
      </c>
      <c r="C657" s="117">
        <v>280</v>
      </c>
      <c r="D657" s="117">
        <v>280</v>
      </c>
      <c r="E657" s="117" t="s">
        <v>77</v>
      </c>
      <c r="F657" s="117">
        <v>5668</v>
      </c>
      <c r="G657" s="117">
        <v>524</v>
      </c>
      <c r="H657" s="117">
        <v>4979</v>
      </c>
      <c r="I657" s="117">
        <v>164</v>
      </c>
    </row>
    <row r="658" spans="1:9" x14ac:dyDescent="0.2">
      <c r="A658" s="117"/>
      <c r="B658" s="117" t="s">
        <v>302</v>
      </c>
      <c r="C658" s="117">
        <v>90</v>
      </c>
      <c r="D658" s="117">
        <v>90</v>
      </c>
      <c r="E658" s="117" t="s">
        <v>77</v>
      </c>
      <c r="F658" s="117">
        <v>3633</v>
      </c>
      <c r="G658" s="117">
        <v>247</v>
      </c>
      <c r="H658" s="117">
        <v>3098</v>
      </c>
      <c r="I658" s="117">
        <v>288</v>
      </c>
    </row>
    <row r="659" spans="1:9" x14ac:dyDescent="0.2">
      <c r="A659" s="117"/>
      <c r="B659" s="117" t="s">
        <v>303</v>
      </c>
      <c r="C659" s="117">
        <v>87</v>
      </c>
      <c r="D659" s="117">
        <v>87</v>
      </c>
      <c r="E659" s="117" t="s">
        <v>77</v>
      </c>
      <c r="F659" s="117">
        <v>1914</v>
      </c>
      <c r="G659" s="117">
        <v>226</v>
      </c>
      <c r="H659" s="117">
        <v>1044</v>
      </c>
      <c r="I659" s="117">
        <v>644</v>
      </c>
    </row>
    <row r="660" spans="1:9" x14ac:dyDescent="0.2">
      <c r="A660" s="117"/>
      <c r="B660" s="117" t="s">
        <v>304</v>
      </c>
      <c r="C660" s="117">
        <v>105</v>
      </c>
      <c r="D660" s="117">
        <v>103</v>
      </c>
      <c r="E660" s="117">
        <v>2</v>
      </c>
      <c r="F660" s="117">
        <v>1937</v>
      </c>
      <c r="G660" s="117">
        <v>212</v>
      </c>
      <c r="H660" s="117">
        <v>1199</v>
      </c>
      <c r="I660" s="117">
        <v>525</v>
      </c>
    </row>
    <row r="661" spans="1:9" x14ac:dyDescent="0.2">
      <c r="A661" s="117"/>
      <c r="B661" s="117" t="s">
        <v>305</v>
      </c>
      <c r="C661" s="117">
        <v>171</v>
      </c>
      <c r="D661" s="117">
        <v>169</v>
      </c>
      <c r="E661" s="117">
        <v>2</v>
      </c>
      <c r="F661" s="117">
        <v>2629</v>
      </c>
      <c r="G661" s="117">
        <v>355</v>
      </c>
      <c r="H661" s="117">
        <v>1811</v>
      </c>
      <c r="I661" s="117">
        <v>463</v>
      </c>
    </row>
    <row r="662" spans="1:9" x14ac:dyDescent="0.2">
      <c r="A662" s="117"/>
      <c r="B662" s="117" t="s">
        <v>306</v>
      </c>
      <c r="C662" s="117">
        <v>350</v>
      </c>
      <c r="D662" s="117">
        <v>345</v>
      </c>
      <c r="E662" s="117">
        <v>5</v>
      </c>
      <c r="F662" s="117">
        <v>3316</v>
      </c>
      <c r="G662" s="117">
        <v>572</v>
      </c>
      <c r="H662" s="117">
        <v>2206</v>
      </c>
      <c r="I662" s="117">
        <v>538</v>
      </c>
    </row>
    <row r="663" spans="1:9" x14ac:dyDescent="0.2">
      <c r="A663" s="117"/>
      <c r="B663" s="117" t="s">
        <v>307</v>
      </c>
      <c r="C663" s="117">
        <v>657</v>
      </c>
      <c r="D663" s="117">
        <v>638</v>
      </c>
      <c r="E663" s="117">
        <v>18</v>
      </c>
      <c r="F663" s="117">
        <v>5337</v>
      </c>
      <c r="G663" s="117">
        <v>1058</v>
      </c>
      <c r="H663" s="117">
        <v>3204</v>
      </c>
      <c r="I663" s="117">
        <v>1076</v>
      </c>
    </row>
    <row r="664" spans="1:9" x14ac:dyDescent="0.2">
      <c r="A664" s="117"/>
      <c r="B664" s="117" t="s">
        <v>308</v>
      </c>
      <c r="C664" s="117">
        <v>1244</v>
      </c>
      <c r="D664" s="117">
        <v>1212</v>
      </c>
      <c r="E664" s="117">
        <v>33</v>
      </c>
      <c r="F664" s="117">
        <v>8406</v>
      </c>
      <c r="G664" s="117">
        <v>1912</v>
      </c>
      <c r="H664" s="117">
        <v>4998</v>
      </c>
      <c r="I664" s="117">
        <v>1496</v>
      </c>
    </row>
    <row r="665" spans="1:9" x14ac:dyDescent="0.2">
      <c r="A665" s="117"/>
      <c r="B665" s="117" t="s">
        <v>316</v>
      </c>
      <c r="C665" s="117">
        <v>2209</v>
      </c>
      <c r="D665" s="117">
        <v>2173</v>
      </c>
      <c r="E665" s="117">
        <v>36</v>
      </c>
      <c r="F665" s="117">
        <v>12176</v>
      </c>
      <c r="G665" s="117">
        <v>2826</v>
      </c>
      <c r="H665" s="117">
        <v>7432</v>
      </c>
      <c r="I665" s="117">
        <v>1918</v>
      </c>
    </row>
    <row r="666" spans="1:9" x14ac:dyDescent="0.2">
      <c r="A666" s="117"/>
      <c r="B666" s="117" t="s">
        <v>317</v>
      </c>
      <c r="C666" s="117">
        <v>4031</v>
      </c>
      <c r="D666" s="117">
        <v>3968</v>
      </c>
      <c r="E666" s="117">
        <v>63</v>
      </c>
      <c r="F666" s="117">
        <v>11222</v>
      </c>
      <c r="G666" s="117">
        <v>2833</v>
      </c>
      <c r="H666" s="117">
        <v>6127</v>
      </c>
      <c r="I666" s="117">
        <v>2262</v>
      </c>
    </row>
    <row r="667" spans="1:9" x14ac:dyDescent="0.2">
      <c r="A667" s="117"/>
      <c r="B667" s="117" t="s">
        <v>309</v>
      </c>
      <c r="C667" s="117">
        <v>1923</v>
      </c>
      <c r="D667" s="117">
        <v>1885</v>
      </c>
      <c r="E667" s="117">
        <v>38</v>
      </c>
      <c r="F667" s="117">
        <v>10103</v>
      </c>
      <c r="G667" s="117">
        <v>2352</v>
      </c>
      <c r="H667" s="117">
        <v>6012</v>
      </c>
      <c r="I667" s="117">
        <v>1739</v>
      </c>
    </row>
    <row r="668" spans="1:9" x14ac:dyDescent="0.2">
      <c r="A668" s="117"/>
      <c r="B668" s="117" t="s">
        <v>310</v>
      </c>
      <c r="C668" s="117">
        <v>2183</v>
      </c>
      <c r="D668" s="117">
        <v>2144</v>
      </c>
      <c r="E668" s="117">
        <v>39</v>
      </c>
      <c r="F668" s="117">
        <v>10909</v>
      </c>
      <c r="G668" s="117">
        <v>2586</v>
      </c>
      <c r="H668" s="117">
        <v>6434</v>
      </c>
      <c r="I668" s="117">
        <v>1890</v>
      </c>
    </row>
    <row r="669" spans="1:9" x14ac:dyDescent="0.2">
      <c r="A669" s="117"/>
      <c r="B669" s="117" t="s">
        <v>318</v>
      </c>
      <c r="C669" s="117">
        <v>2657</v>
      </c>
      <c r="D669" s="117">
        <v>2614</v>
      </c>
      <c r="E669" s="117">
        <v>43</v>
      </c>
      <c r="F669" s="117">
        <v>11941</v>
      </c>
      <c r="G669" s="117">
        <v>2828</v>
      </c>
      <c r="H669" s="117">
        <v>7111</v>
      </c>
      <c r="I669" s="117">
        <v>2002</v>
      </c>
    </row>
    <row r="670" spans="1:9" x14ac:dyDescent="0.2">
      <c r="A670" s="117" t="s">
        <v>31</v>
      </c>
      <c r="B670" s="117" t="s">
        <v>7</v>
      </c>
      <c r="C670" s="117">
        <v>666</v>
      </c>
      <c r="D670" s="117">
        <v>657</v>
      </c>
      <c r="E670" s="117">
        <v>9</v>
      </c>
      <c r="F670" s="117">
        <v>6538</v>
      </c>
      <c r="G670" s="117">
        <v>980</v>
      </c>
      <c r="H670" s="117">
        <v>4180</v>
      </c>
      <c r="I670" s="117">
        <v>1378</v>
      </c>
    </row>
    <row r="671" spans="1:9" x14ac:dyDescent="0.2">
      <c r="A671" s="117"/>
      <c r="B671" s="117" t="s">
        <v>301</v>
      </c>
      <c r="C671" s="117">
        <v>229</v>
      </c>
      <c r="D671" s="117">
        <v>229</v>
      </c>
      <c r="E671" s="117" t="s">
        <v>77</v>
      </c>
      <c r="F671" s="117">
        <v>4988</v>
      </c>
      <c r="G671" s="117">
        <v>414</v>
      </c>
      <c r="H671" s="117">
        <v>4574</v>
      </c>
      <c r="I671" s="117" t="s">
        <v>77</v>
      </c>
    </row>
    <row r="672" spans="1:9" x14ac:dyDescent="0.2">
      <c r="A672" s="117"/>
      <c r="B672" s="117" t="s">
        <v>302</v>
      </c>
      <c r="C672" s="117">
        <v>68</v>
      </c>
      <c r="D672" s="117">
        <v>68</v>
      </c>
      <c r="E672" s="117" t="s">
        <v>77</v>
      </c>
      <c r="F672" s="117">
        <v>3911</v>
      </c>
      <c r="G672" s="117">
        <v>189</v>
      </c>
      <c r="H672" s="117">
        <v>3040</v>
      </c>
      <c r="I672" s="117">
        <v>683</v>
      </c>
    </row>
    <row r="673" spans="1:9" x14ac:dyDescent="0.2">
      <c r="A673" s="117"/>
      <c r="B673" s="117" t="s">
        <v>303</v>
      </c>
      <c r="C673" s="117">
        <v>106</v>
      </c>
      <c r="D673" s="117">
        <v>106</v>
      </c>
      <c r="E673" s="117" t="s">
        <v>77</v>
      </c>
      <c r="F673" s="117">
        <v>2922</v>
      </c>
      <c r="G673" s="117">
        <v>296</v>
      </c>
      <c r="H673" s="117">
        <v>1883</v>
      </c>
      <c r="I673" s="117">
        <v>742</v>
      </c>
    </row>
    <row r="674" spans="1:9" x14ac:dyDescent="0.2">
      <c r="A674" s="117"/>
      <c r="B674" s="117" t="s">
        <v>304</v>
      </c>
      <c r="C674" s="117">
        <v>196</v>
      </c>
      <c r="D674" s="117">
        <v>182</v>
      </c>
      <c r="E674" s="117">
        <v>14</v>
      </c>
      <c r="F674" s="117">
        <v>3310</v>
      </c>
      <c r="G674" s="117">
        <v>541</v>
      </c>
      <c r="H674" s="117">
        <v>1913</v>
      </c>
      <c r="I674" s="117">
        <v>856</v>
      </c>
    </row>
    <row r="675" spans="1:9" x14ac:dyDescent="0.2">
      <c r="A675" s="117"/>
      <c r="B675" s="117" t="s">
        <v>305</v>
      </c>
      <c r="C675" s="117">
        <v>218</v>
      </c>
      <c r="D675" s="117">
        <v>204</v>
      </c>
      <c r="E675" s="117">
        <v>13</v>
      </c>
      <c r="F675" s="117">
        <v>4398</v>
      </c>
      <c r="G675" s="117">
        <v>621</v>
      </c>
      <c r="H675" s="117">
        <v>2795</v>
      </c>
      <c r="I675" s="117">
        <v>982</v>
      </c>
    </row>
    <row r="676" spans="1:9" x14ac:dyDescent="0.2">
      <c r="A676" s="117"/>
      <c r="B676" s="117" t="s">
        <v>306</v>
      </c>
      <c r="C676" s="117">
        <v>265</v>
      </c>
      <c r="D676" s="117">
        <v>265</v>
      </c>
      <c r="E676" s="117" t="s">
        <v>77</v>
      </c>
      <c r="F676" s="117">
        <v>5384</v>
      </c>
      <c r="G676" s="117">
        <v>754</v>
      </c>
      <c r="H676" s="117">
        <v>3394</v>
      </c>
      <c r="I676" s="117">
        <v>1236</v>
      </c>
    </row>
    <row r="677" spans="1:9" x14ac:dyDescent="0.2">
      <c r="A677" s="117"/>
      <c r="B677" s="117" t="s">
        <v>307</v>
      </c>
      <c r="C677" s="117">
        <v>457</v>
      </c>
      <c r="D677" s="117">
        <v>457</v>
      </c>
      <c r="E677" s="117" t="s">
        <v>77</v>
      </c>
      <c r="F677" s="117">
        <v>6717</v>
      </c>
      <c r="G677" s="117">
        <v>1073</v>
      </c>
      <c r="H677" s="117">
        <v>4211</v>
      </c>
      <c r="I677" s="117">
        <v>1433</v>
      </c>
    </row>
    <row r="678" spans="1:9" x14ac:dyDescent="0.2">
      <c r="A678" s="117"/>
      <c r="B678" s="117" t="s">
        <v>308</v>
      </c>
      <c r="C678" s="117">
        <v>901</v>
      </c>
      <c r="D678" s="117">
        <v>877</v>
      </c>
      <c r="E678" s="117">
        <v>24</v>
      </c>
      <c r="F678" s="117">
        <v>10957</v>
      </c>
      <c r="G678" s="117">
        <v>1686</v>
      </c>
      <c r="H678" s="117">
        <v>6389</v>
      </c>
      <c r="I678" s="117">
        <v>2882</v>
      </c>
    </row>
    <row r="679" spans="1:9" x14ac:dyDescent="0.2">
      <c r="A679" s="117"/>
      <c r="B679" s="117" t="s">
        <v>316</v>
      </c>
      <c r="C679" s="117">
        <v>1827</v>
      </c>
      <c r="D679" s="117">
        <v>1809</v>
      </c>
      <c r="E679" s="117">
        <v>18</v>
      </c>
      <c r="F679" s="117">
        <v>13073</v>
      </c>
      <c r="G679" s="117">
        <v>2291</v>
      </c>
      <c r="H679" s="117">
        <v>8624</v>
      </c>
      <c r="I679" s="117">
        <v>2157</v>
      </c>
    </row>
    <row r="680" spans="1:9" x14ac:dyDescent="0.2">
      <c r="A680" s="117"/>
      <c r="B680" s="117" t="s">
        <v>317</v>
      </c>
      <c r="C680" s="117">
        <v>3688</v>
      </c>
      <c r="D680" s="117">
        <v>3667</v>
      </c>
      <c r="E680" s="117">
        <v>21</v>
      </c>
      <c r="F680" s="117">
        <v>9200</v>
      </c>
      <c r="G680" s="117">
        <v>1736</v>
      </c>
      <c r="H680" s="117">
        <v>5886</v>
      </c>
      <c r="I680" s="117">
        <v>1578</v>
      </c>
    </row>
    <row r="681" spans="1:9" x14ac:dyDescent="0.2">
      <c r="A681" s="117"/>
      <c r="B681" s="117" t="s">
        <v>309</v>
      </c>
      <c r="C681" s="117">
        <v>1765</v>
      </c>
      <c r="D681" s="117">
        <v>1744</v>
      </c>
      <c r="E681" s="117">
        <v>21</v>
      </c>
      <c r="F681" s="117">
        <v>11401</v>
      </c>
      <c r="G681" s="117">
        <v>1917</v>
      </c>
      <c r="H681" s="117">
        <v>7113</v>
      </c>
      <c r="I681" s="117">
        <v>2371</v>
      </c>
    </row>
    <row r="682" spans="1:9" x14ac:dyDescent="0.2">
      <c r="A682" s="117"/>
      <c r="B682" s="117" t="s">
        <v>310</v>
      </c>
      <c r="C682" s="117">
        <v>2014</v>
      </c>
      <c r="D682" s="117">
        <v>1993</v>
      </c>
      <c r="E682" s="117">
        <v>21</v>
      </c>
      <c r="F682" s="117">
        <v>11874</v>
      </c>
      <c r="G682" s="117">
        <v>2024</v>
      </c>
      <c r="H682" s="117">
        <v>7481</v>
      </c>
      <c r="I682" s="117">
        <v>2369</v>
      </c>
    </row>
    <row r="683" spans="1:9" x14ac:dyDescent="0.2">
      <c r="A683" s="117"/>
      <c r="B683" s="117" t="s">
        <v>318</v>
      </c>
      <c r="C683" s="117">
        <v>2459</v>
      </c>
      <c r="D683" s="117">
        <v>2440</v>
      </c>
      <c r="E683" s="117">
        <v>19</v>
      </c>
      <c r="F683" s="117">
        <v>11757</v>
      </c>
      <c r="G683" s="117">
        <v>2103</v>
      </c>
      <c r="H683" s="117">
        <v>7694</v>
      </c>
      <c r="I683" s="117">
        <v>1960</v>
      </c>
    </row>
    <row r="684" spans="1:9" x14ac:dyDescent="0.2">
      <c r="A684" s="117" t="s">
        <v>237</v>
      </c>
      <c r="B684" s="117"/>
      <c r="C684" s="117"/>
      <c r="D684" s="117"/>
      <c r="E684" s="117"/>
      <c r="F684" s="117"/>
      <c r="G684" s="117"/>
      <c r="H684" s="117"/>
      <c r="I684" s="117"/>
    </row>
    <row r="685" spans="1:9" x14ac:dyDescent="0.2">
      <c r="A685" s="117" t="s">
        <v>7</v>
      </c>
      <c r="B685" s="117" t="s">
        <v>7</v>
      </c>
      <c r="C685" s="117">
        <v>963</v>
      </c>
      <c r="D685" s="117">
        <v>951</v>
      </c>
      <c r="E685" s="117">
        <v>12</v>
      </c>
      <c r="F685" s="117">
        <v>5138</v>
      </c>
      <c r="G685" s="117">
        <v>1273</v>
      </c>
      <c r="H685" s="117">
        <v>3055</v>
      </c>
      <c r="I685" s="117">
        <v>811</v>
      </c>
    </row>
    <row r="686" spans="1:9" x14ac:dyDescent="0.2">
      <c r="A686" s="117"/>
      <c r="B686" s="117" t="s">
        <v>301</v>
      </c>
      <c r="C686" s="117">
        <v>282</v>
      </c>
      <c r="D686" s="117">
        <v>282</v>
      </c>
      <c r="E686" s="117" t="s">
        <v>77</v>
      </c>
      <c r="F686" s="117">
        <v>5539</v>
      </c>
      <c r="G686" s="117">
        <v>849</v>
      </c>
      <c r="H686" s="117">
        <v>4617</v>
      </c>
      <c r="I686" s="117">
        <v>72</v>
      </c>
    </row>
    <row r="687" spans="1:9" x14ac:dyDescent="0.2">
      <c r="A687" s="117"/>
      <c r="B687" s="117" t="s">
        <v>302</v>
      </c>
      <c r="C687" s="117">
        <v>86</v>
      </c>
      <c r="D687" s="117">
        <v>86</v>
      </c>
      <c r="E687" s="117" t="s">
        <v>77</v>
      </c>
      <c r="F687" s="117">
        <v>3981</v>
      </c>
      <c r="G687" s="117">
        <v>584</v>
      </c>
      <c r="H687" s="117">
        <v>2404</v>
      </c>
      <c r="I687" s="117">
        <v>992</v>
      </c>
    </row>
    <row r="688" spans="1:9" x14ac:dyDescent="0.2">
      <c r="A688" s="117"/>
      <c r="B688" s="117" t="s">
        <v>303</v>
      </c>
      <c r="C688" s="117">
        <v>130</v>
      </c>
      <c r="D688" s="117">
        <v>130</v>
      </c>
      <c r="E688" s="117" t="s">
        <v>77</v>
      </c>
      <c r="F688" s="117">
        <v>2387</v>
      </c>
      <c r="G688" s="117">
        <v>470</v>
      </c>
      <c r="H688" s="117">
        <v>1257</v>
      </c>
      <c r="I688" s="117">
        <v>660</v>
      </c>
    </row>
    <row r="689" spans="1:9" x14ac:dyDescent="0.2">
      <c r="A689" s="117"/>
      <c r="B689" s="117" t="s">
        <v>304</v>
      </c>
      <c r="C689" s="117">
        <v>222</v>
      </c>
      <c r="D689" s="117">
        <v>222</v>
      </c>
      <c r="E689" s="117" t="s">
        <v>77</v>
      </c>
      <c r="F689" s="117">
        <v>2680</v>
      </c>
      <c r="G689" s="117">
        <v>552</v>
      </c>
      <c r="H689" s="117">
        <v>1521</v>
      </c>
      <c r="I689" s="117">
        <v>607</v>
      </c>
    </row>
    <row r="690" spans="1:9" x14ac:dyDescent="0.2">
      <c r="A690" s="117"/>
      <c r="B690" s="117" t="s">
        <v>305</v>
      </c>
      <c r="C690" s="117">
        <v>271</v>
      </c>
      <c r="D690" s="117">
        <v>271</v>
      </c>
      <c r="E690" s="117" t="s">
        <v>77</v>
      </c>
      <c r="F690" s="117">
        <v>2766</v>
      </c>
      <c r="G690" s="117">
        <v>585</v>
      </c>
      <c r="H690" s="117">
        <v>1666</v>
      </c>
      <c r="I690" s="117">
        <v>515</v>
      </c>
    </row>
    <row r="691" spans="1:9" x14ac:dyDescent="0.2">
      <c r="A691" s="117"/>
      <c r="B691" s="117" t="s">
        <v>306</v>
      </c>
      <c r="C691" s="117">
        <v>439</v>
      </c>
      <c r="D691" s="117">
        <v>439</v>
      </c>
      <c r="E691" s="117" t="s">
        <v>77</v>
      </c>
      <c r="F691" s="117">
        <v>3348</v>
      </c>
      <c r="G691" s="117">
        <v>842</v>
      </c>
      <c r="H691" s="117">
        <v>1755</v>
      </c>
      <c r="I691" s="117">
        <v>751</v>
      </c>
    </row>
    <row r="692" spans="1:9" x14ac:dyDescent="0.2">
      <c r="A692" s="117"/>
      <c r="B692" s="117" t="s">
        <v>307</v>
      </c>
      <c r="C692" s="117">
        <v>773</v>
      </c>
      <c r="D692" s="117">
        <v>773</v>
      </c>
      <c r="E692" s="117" t="s">
        <v>77</v>
      </c>
      <c r="F692" s="117">
        <v>5004</v>
      </c>
      <c r="G692" s="117">
        <v>1351</v>
      </c>
      <c r="H692" s="117">
        <v>2805</v>
      </c>
      <c r="I692" s="117">
        <v>848</v>
      </c>
    </row>
    <row r="693" spans="1:9" x14ac:dyDescent="0.2">
      <c r="A693" s="117"/>
      <c r="B693" s="117" t="s">
        <v>308</v>
      </c>
      <c r="C693" s="117">
        <v>1298</v>
      </c>
      <c r="D693" s="117">
        <v>1269</v>
      </c>
      <c r="E693" s="117">
        <v>29</v>
      </c>
      <c r="F693" s="117">
        <v>7758</v>
      </c>
      <c r="G693" s="117">
        <v>2116</v>
      </c>
      <c r="H693" s="117">
        <v>4510</v>
      </c>
      <c r="I693" s="117">
        <v>1131</v>
      </c>
    </row>
    <row r="694" spans="1:9" x14ac:dyDescent="0.2">
      <c r="A694" s="117"/>
      <c r="B694" s="117" t="s">
        <v>316</v>
      </c>
      <c r="C694" s="117">
        <v>2380</v>
      </c>
      <c r="D694" s="117">
        <v>2338</v>
      </c>
      <c r="E694" s="117">
        <v>42</v>
      </c>
      <c r="F694" s="117">
        <v>9506</v>
      </c>
      <c r="G694" s="117">
        <v>2732</v>
      </c>
      <c r="H694" s="117">
        <v>5615</v>
      </c>
      <c r="I694" s="117">
        <v>1159</v>
      </c>
    </row>
    <row r="695" spans="1:9" x14ac:dyDescent="0.2">
      <c r="A695" s="117"/>
      <c r="B695" s="117" t="s">
        <v>317</v>
      </c>
      <c r="C695" s="117">
        <v>4179</v>
      </c>
      <c r="D695" s="117">
        <v>4123</v>
      </c>
      <c r="E695" s="117">
        <v>55</v>
      </c>
      <c r="F695" s="117">
        <v>8158</v>
      </c>
      <c r="G695" s="117">
        <v>1930</v>
      </c>
      <c r="H695" s="117">
        <v>5560</v>
      </c>
      <c r="I695" s="117">
        <v>668</v>
      </c>
    </row>
    <row r="696" spans="1:9" x14ac:dyDescent="0.2">
      <c r="A696" s="117"/>
      <c r="B696" s="117" t="s">
        <v>309</v>
      </c>
      <c r="C696" s="117">
        <v>2206</v>
      </c>
      <c r="D696" s="117">
        <v>2168</v>
      </c>
      <c r="E696" s="117">
        <v>38</v>
      </c>
      <c r="F696" s="117">
        <v>8406</v>
      </c>
      <c r="G696" s="117">
        <v>2282</v>
      </c>
      <c r="H696" s="117">
        <v>5074</v>
      </c>
      <c r="I696" s="117">
        <v>1051</v>
      </c>
    </row>
    <row r="697" spans="1:9" x14ac:dyDescent="0.2">
      <c r="A697" s="117"/>
      <c r="B697" s="117" t="s">
        <v>310</v>
      </c>
      <c r="C697" s="117">
        <v>2547</v>
      </c>
      <c r="D697" s="117">
        <v>2501</v>
      </c>
      <c r="E697" s="117">
        <v>46</v>
      </c>
      <c r="F697" s="117">
        <v>8941</v>
      </c>
      <c r="G697" s="117">
        <v>2446</v>
      </c>
      <c r="H697" s="117">
        <v>5467</v>
      </c>
      <c r="I697" s="117">
        <v>1029</v>
      </c>
    </row>
    <row r="698" spans="1:9" x14ac:dyDescent="0.2">
      <c r="A698" s="117"/>
      <c r="B698" s="117" t="s">
        <v>318</v>
      </c>
      <c r="C698" s="117">
        <v>3047</v>
      </c>
      <c r="D698" s="117">
        <v>3000</v>
      </c>
      <c r="E698" s="117">
        <v>47</v>
      </c>
      <c r="F698" s="117">
        <v>9006</v>
      </c>
      <c r="G698" s="117">
        <v>2435</v>
      </c>
      <c r="H698" s="117">
        <v>5594</v>
      </c>
      <c r="I698" s="117">
        <v>977</v>
      </c>
    </row>
    <row r="699" spans="1:9" x14ac:dyDescent="0.2">
      <c r="A699" s="117" t="s">
        <v>30</v>
      </c>
      <c r="B699" s="117" t="s">
        <v>7</v>
      </c>
      <c r="C699" s="117">
        <v>966</v>
      </c>
      <c r="D699" s="117">
        <v>959</v>
      </c>
      <c r="E699" s="117">
        <v>7</v>
      </c>
      <c r="F699" s="117">
        <v>4547</v>
      </c>
      <c r="G699" s="117">
        <v>1247</v>
      </c>
      <c r="H699" s="117">
        <v>2619</v>
      </c>
      <c r="I699" s="117">
        <v>680</v>
      </c>
    </row>
    <row r="700" spans="1:9" x14ac:dyDescent="0.2">
      <c r="A700" s="117"/>
      <c r="B700" s="117" t="s">
        <v>301</v>
      </c>
      <c r="C700" s="117">
        <v>307</v>
      </c>
      <c r="D700" s="117">
        <v>307</v>
      </c>
      <c r="E700" s="117" t="s">
        <v>77</v>
      </c>
      <c r="F700" s="117">
        <v>5579</v>
      </c>
      <c r="G700" s="117">
        <v>899</v>
      </c>
      <c r="H700" s="117">
        <v>4680</v>
      </c>
      <c r="I700" s="117" t="s">
        <v>77</v>
      </c>
    </row>
    <row r="701" spans="1:9" x14ac:dyDescent="0.2">
      <c r="A701" s="117"/>
      <c r="B701" s="117" t="s">
        <v>302</v>
      </c>
      <c r="C701" s="117">
        <v>116</v>
      </c>
      <c r="D701" s="117">
        <v>116</v>
      </c>
      <c r="E701" s="117" t="s">
        <v>77</v>
      </c>
      <c r="F701" s="117">
        <v>3736</v>
      </c>
      <c r="G701" s="117">
        <v>698</v>
      </c>
      <c r="H701" s="117">
        <v>2355</v>
      </c>
      <c r="I701" s="117">
        <v>682</v>
      </c>
    </row>
    <row r="702" spans="1:9" x14ac:dyDescent="0.2">
      <c r="A702" s="117"/>
      <c r="B702" s="117" t="s">
        <v>303</v>
      </c>
      <c r="C702" s="117">
        <v>139</v>
      </c>
      <c r="D702" s="117">
        <v>139</v>
      </c>
      <c r="E702" s="117" t="s">
        <v>77</v>
      </c>
      <c r="F702" s="117">
        <v>1641</v>
      </c>
      <c r="G702" s="117">
        <v>422</v>
      </c>
      <c r="H702" s="117">
        <v>849</v>
      </c>
      <c r="I702" s="117">
        <v>370</v>
      </c>
    </row>
    <row r="703" spans="1:9" x14ac:dyDescent="0.2">
      <c r="A703" s="117"/>
      <c r="B703" s="117" t="s">
        <v>304</v>
      </c>
      <c r="C703" s="117">
        <v>183</v>
      </c>
      <c r="D703" s="117">
        <v>183</v>
      </c>
      <c r="E703" s="117" t="s">
        <v>77</v>
      </c>
      <c r="F703" s="117">
        <v>1844</v>
      </c>
      <c r="G703" s="117">
        <v>371</v>
      </c>
      <c r="H703" s="117">
        <v>1065</v>
      </c>
      <c r="I703" s="117">
        <v>408</v>
      </c>
    </row>
    <row r="704" spans="1:9" x14ac:dyDescent="0.2">
      <c r="A704" s="117"/>
      <c r="B704" s="117" t="s">
        <v>305</v>
      </c>
      <c r="C704" s="117">
        <v>257</v>
      </c>
      <c r="D704" s="117">
        <v>257</v>
      </c>
      <c r="E704" s="117" t="s">
        <v>77</v>
      </c>
      <c r="F704" s="117">
        <v>2299</v>
      </c>
      <c r="G704" s="117">
        <v>461</v>
      </c>
      <c r="H704" s="117">
        <v>1405</v>
      </c>
      <c r="I704" s="117">
        <v>432</v>
      </c>
    </row>
    <row r="705" spans="1:9" x14ac:dyDescent="0.2">
      <c r="A705" s="117"/>
      <c r="B705" s="117" t="s">
        <v>306</v>
      </c>
      <c r="C705" s="117">
        <v>511</v>
      </c>
      <c r="D705" s="117">
        <v>511</v>
      </c>
      <c r="E705" s="117" t="s">
        <v>77</v>
      </c>
      <c r="F705" s="117">
        <v>2949</v>
      </c>
      <c r="G705" s="117">
        <v>774</v>
      </c>
      <c r="H705" s="117">
        <v>1578</v>
      </c>
      <c r="I705" s="117">
        <v>597</v>
      </c>
    </row>
    <row r="706" spans="1:9" x14ac:dyDescent="0.2">
      <c r="A706" s="117"/>
      <c r="B706" s="117" t="s">
        <v>307</v>
      </c>
      <c r="C706" s="117">
        <v>893</v>
      </c>
      <c r="D706" s="117">
        <v>893</v>
      </c>
      <c r="E706" s="117" t="s">
        <v>77</v>
      </c>
      <c r="F706" s="117">
        <v>4221</v>
      </c>
      <c r="G706" s="117">
        <v>1323</v>
      </c>
      <c r="H706" s="117">
        <v>2213</v>
      </c>
      <c r="I706" s="117">
        <v>685</v>
      </c>
    </row>
    <row r="707" spans="1:9" x14ac:dyDescent="0.2">
      <c r="A707" s="117"/>
      <c r="B707" s="117" t="s">
        <v>308</v>
      </c>
      <c r="C707" s="117">
        <v>1628</v>
      </c>
      <c r="D707" s="117">
        <v>1595</v>
      </c>
      <c r="E707" s="117">
        <v>33</v>
      </c>
      <c r="F707" s="117">
        <v>7389</v>
      </c>
      <c r="G707" s="117">
        <v>2188</v>
      </c>
      <c r="H707" s="117">
        <v>4070</v>
      </c>
      <c r="I707" s="117">
        <v>1131</v>
      </c>
    </row>
    <row r="708" spans="1:9" x14ac:dyDescent="0.2">
      <c r="A708" s="117"/>
      <c r="B708" s="117" t="s">
        <v>316</v>
      </c>
      <c r="C708" s="117">
        <v>2635</v>
      </c>
      <c r="D708" s="117">
        <v>2613</v>
      </c>
      <c r="E708" s="117">
        <v>22</v>
      </c>
      <c r="F708" s="117">
        <v>10087</v>
      </c>
      <c r="G708" s="117">
        <v>3125</v>
      </c>
      <c r="H708" s="117">
        <v>5643</v>
      </c>
      <c r="I708" s="117">
        <v>1319</v>
      </c>
    </row>
    <row r="709" spans="1:9" x14ac:dyDescent="0.2">
      <c r="A709" s="117"/>
      <c r="B709" s="117" t="s">
        <v>317</v>
      </c>
      <c r="C709" s="117">
        <v>4673</v>
      </c>
      <c r="D709" s="117">
        <v>4673</v>
      </c>
      <c r="E709" s="117" t="s">
        <v>77</v>
      </c>
      <c r="F709" s="117">
        <v>7892</v>
      </c>
      <c r="G709" s="117">
        <v>2430</v>
      </c>
      <c r="H709" s="117">
        <v>5092</v>
      </c>
      <c r="I709" s="117">
        <v>371</v>
      </c>
    </row>
    <row r="710" spans="1:9" x14ac:dyDescent="0.2">
      <c r="A710" s="117"/>
      <c r="B710" s="117" t="s">
        <v>309</v>
      </c>
      <c r="C710" s="117">
        <v>2363</v>
      </c>
      <c r="D710" s="117">
        <v>2338</v>
      </c>
      <c r="E710" s="117">
        <v>25</v>
      </c>
      <c r="F710" s="117">
        <v>8335</v>
      </c>
      <c r="G710" s="117">
        <v>2525</v>
      </c>
      <c r="H710" s="117">
        <v>4719</v>
      </c>
      <c r="I710" s="117">
        <v>1091</v>
      </c>
    </row>
    <row r="711" spans="1:9" x14ac:dyDescent="0.2">
      <c r="A711" s="117"/>
      <c r="B711" s="117" t="s">
        <v>310</v>
      </c>
      <c r="C711" s="117">
        <v>2716</v>
      </c>
      <c r="D711" s="117">
        <v>2692</v>
      </c>
      <c r="E711" s="117">
        <v>24</v>
      </c>
      <c r="F711" s="117">
        <v>9082</v>
      </c>
      <c r="G711" s="117">
        <v>2795</v>
      </c>
      <c r="H711" s="117">
        <v>5228</v>
      </c>
      <c r="I711" s="117">
        <v>1059</v>
      </c>
    </row>
    <row r="712" spans="1:9" x14ac:dyDescent="0.2">
      <c r="A712" s="117"/>
      <c r="B712" s="117" t="s">
        <v>318</v>
      </c>
      <c r="C712" s="117">
        <v>3228</v>
      </c>
      <c r="D712" s="117">
        <v>3213</v>
      </c>
      <c r="E712" s="117">
        <v>15</v>
      </c>
      <c r="F712" s="117">
        <v>9448</v>
      </c>
      <c r="G712" s="117">
        <v>2922</v>
      </c>
      <c r="H712" s="117">
        <v>5483</v>
      </c>
      <c r="I712" s="117">
        <v>1043</v>
      </c>
    </row>
    <row r="713" spans="1:9" x14ac:dyDescent="0.2">
      <c r="A713" s="117" t="s">
        <v>31</v>
      </c>
      <c r="B713" s="117" t="s">
        <v>7</v>
      </c>
      <c r="C713" s="117">
        <v>960</v>
      </c>
      <c r="D713" s="117">
        <v>943</v>
      </c>
      <c r="E713" s="117">
        <v>17</v>
      </c>
      <c r="F713" s="117">
        <v>5696</v>
      </c>
      <c r="G713" s="117">
        <v>1297</v>
      </c>
      <c r="H713" s="117">
        <v>3466</v>
      </c>
      <c r="I713" s="117">
        <v>933</v>
      </c>
    </row>
    <row r="714" spans="1:9" x14ac:dyDescent="0.2">
      <c r="A714" s="117"/>
      <c r="B714" s="117" t="s">
        <v>301</v>
      </c>
      <c r="C714" s="117">
        <v>255</v>
      </c>
      <c r="D714" s="117">
        <v>255</v>
      </c>
      <c r="E714" s="117" t="s">
        <v>77</v>
      </c>
      <c r="F714" s="117">
        <v>5497</v>
      </c>
      <c r="G714" s="117">
        <v>798</v>
      </c>
      <c r="H714" s="117">
        <v>4551</v>
      </c>
      <c r="I714" s="117">
        <v>148</v>
      </c>
    </row>
    <row r="715" spans="1:9" x14ac:dyDescent="0.2">
      <c r="A715" s="117"/>
      <c r="B715" s="117" t="s">
        <v>302</v>
      </c>
      <c r="C715" s="117">
        <v>55</v>
      </c>
      <c r="D715" s="117">
        <v>55</v>
      </c>
      <c r="E715" s="117" t="s">
        <v>77</v>
      </c>
      <c r="F715" s="117">
        <v>4239</v>
      </c>
      <c r="G715" s="117">
        <v>464</v>
      </c>
      <c r="H715" s="117">
        <v>2457</v>
      </c>
      <c r="I715" s="117">
        <v>1318</v>
      </c>
    </row>
    <row r="716" spans="1:9" x14ac:dyDescent="0.2">
      <c r="A716" s="117"/>
      <c r="B716" s="117" t="s">
        <v>303</v>
      </c>
      <c r="C716" s="117">
        <v>121</v>
      </c>
      <c r="D716" s="117">
        <v>121</v>
      </c>
      <c r="E716" s="117" t="s">
        <v>77</v>
      </c>
      <c r="F716" s="117">
        <v>3196</v>
      </c>
      <c r="G716" s="117">
        <v>522</v>
      </c>
      <c r="H716" s="117">
        <v>1699</v>
      </c>
      <c r="I716" s="117">
        <v>975</v>
      </c>
    </row>
    <row r="717" spans="1:9" x14ac:dyDescent="0.2">
      <c r="A717" s="117"/>
      <c r="B717" s="117" t="s">
        <v>304</v>
      </c>
      <c r="C717" s="117">
        <v>264</v>
      </c>
      <c r="D717" s="117">
        <v>264</v>
      </c>
      <c r="E717" s="117" t="s">
        <v>77</v>
      </c>
      <c r="F717" s="117">
        <v>3577</v>
      </c>
      <c r="G717" s="117">
        <v>748</v>
      </c>
      <c r="H717" s="117">
        <v>2009</v>
      </c>
      <c r="I717" s="117">
        <v>820</v>
      </c>
    </row>
    <row r="718" spans="1:9" x14ac:dyDescent="0.2">
      <c r="A718" s="117"/>
      <c r="B718" s="117" t="s">
        <v>305</v>
      </c>
      <c r="C718" s="117">
        <v>286</v>
      </c>
      <c r="D718" s="117">
        <v>286</v>
      </c>
      <c r="E718" s="117" t="s">
        <v>77</v>
      </c>
      <c r="F718" s="117">
        <v>3258</v>
      </c>
      <c r="G718" s="117">
        <v>715</v>
      </c>
      <c r="H718" s="117">
        <v>1940</v>
      </c>
      <c r="I718" s="117">
        <v>602</v>
      </c>
    </row>
    <row r="719" spans="1:9" x14ac:dyDescent="0.2">
      <c r="A719" s="117"/>
      <c r="B719" s="117" t="s">
        <v>306</v>
      </c>
      <c r="C719" s="117">
        <v>364</v>
      </c>
      <c r="D719" s="117">
        <v>364</v>
      </c>
      <c r="E719" s="117" t="s">
        <v>77</v>
      </c>
      <c r="F719" s="117">
        <v>3761</v>
      </c>
      <c r="G719" s="117">
        <v>913</v>
      </c>
      <c r="H719" s="117">
        <v>1938</v>
      </c>
      <c r="I719" s="117">
        <v>910</v>
      </c>
    </row>
    <row r="720" spans="1:9" x14ac:dyDescent="0.2">
      <c r="A720" s="117"/>
      <c r="B720" s="117" t="s">
        <v>307</v>
      </c>
      <c r="C720" s="117">
        <v>652</v>
      </c>
      <c r="D720" s="117">
        <v>652</v>
      </c>
      <c r="E720" s="117" t="s">
        <v>77</v>
      </c>
      <c r="F720" s="117">
        <v>5790</v>
      </c>
      <c r="G720" s="117">
        <v>1378</v>
      </c>
      <c r="H720" s="117">
        <v>3399</v>
      </c>
      <c r="I720" s="117">
        <v>1013</v>
      </c>
    </row>
    <row r="721" spans="1:9" x14ac:dyDescent="0.2">
      <c r="A721" s="117"/>
      <c r="B721" s="117" t="s">
        <v>308</v>
      </c>
      <c r="C721" s="117">
        <v>985</v>
      </c>
      <c r="D721" s="117">
        <v>960</v>
      </c>
      <c r="E721" s="117">
        <v>25</v>
      </c>
      <c r="F721" s="117">
        <v>8108</v>
      </c>
      <c r="G721" s="117">
        <v>2048</v>
      </c>
      <c r="H721" s="117">
        <v>4928</v>
      </c>
      <c r="I721" s="117">
        <v>1131</v>
      </c>
    </row>
    <row r="722" spans="1:9" x14ac:dyDescent="0.2">
      <c r="A722" s="117"/>
      <c r="B722" s="117" t="s">
        <v>316</v>
      </c>
      <c r="C722" s="117">
        <v>2186</v>
      </c>
      <c r="D722" s="117">
        <v>2129</v>
      </c>
      <c r="E722" s="117">
        <v>57</v>
      </c>
      <c r="F722" s="117">
        <v>9066</v>
      </c>
      <c r="G722" s="117">
        <v>2435</v>
      </c>
      <c r="H722" s="117">
        <v>5593</v>
      </c>
      <c r="I722" s="117">
        <v>1038</v>
      </c>
    </row>
    <row r="723" spans="1:9" x14ac:dyDescent="0.2">
      <c r="A723" s="117"/>
      <c r="B723" s="117" t="s">
        <v>317</v>
      </c>
      <c r="C723" s="117">
        <v>3967</v>
      </c>
      <c r="D723" s="117">
        <v>3887</v>
      </c>
      <c r="E723" s="117">
        <v>79</v>
      </c>
      <c r="F723" s="117">
        <v>8272</v>
      </c>
      <c r="G723" s="117">
        <v>1716</v>
      </c>
      <c r="H723" s="117">
        <v>5761</v>
      </c>
      <c r="I723" s="117">
        <v>796</v>
      </c>
    </row>
    <row r="724" spans="1:9" x14ac:dyDescent="0.2">
      <c r="A724" s="117"/>
      <c r="B724" s="117" t="s">
        <v>309</v>
      </c>
      <c r="C724" s="117">
        <v>2087</v>
      </c>
      <c r="D724" s="117">
        <v>2039</v>
      </c>
      <c r="E724" s="117">
        <v>48</v>
      </c>
      <c r="F724" s="117">
        <v>8461</v>
      </c>
      <c r="G724" s="117">
        <v>2096</v>
      </c>
      <c r="H724" s="117">
        <v>5344</v>
      </c>
      <c r="I724" s="117">
        <v>1021</v>
      </c>
    </row>
    <row r="725" spans="1:9" x14ac:dyDescent="0.2">
      <c r="A725" s="117"/>
      <c r="B725" s="117" t="s">
        <v>310</v>
      </c>
      <c r="C725" s="117">
        <v>2426</v>
      </c>
      <c r="D725" s="117">
        <v>2365</v>
      </c>
      <c r="E725" s="117">
        <v>61</v>
      </c>
      <c r="F725" s="117">
        <v>8841</v>
      </c>
      <c r="G725" s="117">
        <v>2198</v>
      </c>
      <c r="H725" s="117">
        <v>5636</v>
      </c>
      <c r="I725" s="117">
        <v>1007</v>
      </c>
    </row>
    <row r="726" spans="1:9" x14ac:dyDescent="0.2">
      <c r="A726" s="117"/>
      <c r="B726" s="117" t="s">
        <v>318</v>
      </c>
      <c r="C726" s="117">
        <v>2934</v>
      </c>
      <c r="D726" s="117">
        <v>2868</v>
      </c>
      <c r="E726" s="117">
        <v>67</v>
      </c>
      <c r="F726" s="117">
        <v>8733</v>
      </c>
      <c r="G726" s="117">
        <v>2133</v>
      </c>
      <c r="H726" s="117">
        <v>5664</v>
      </c>
      <c r="I726" s="117">
        <v>936</v>
      </c>
    </row>
    <row r="727" spans="1:9" x14ac:dyDescent="0.2">
      <c r="A727" s="117" t="s">
        <v>238</v>
      </c>
      <c r="B727" s="117"/>
      <c r="C727" s="117"/>
      <c r="D727" s="117"/>
      <c r="E727" s="117"/>
      <c r="F727" s="117"/>
      <c r="G727" s="117"/>
      <c r="H727" s="117"/>
      <c r="I727" s="117"/>
    </row>
    <row r="728" spans="1:9" x14ac:dyDescent="0.2">
      <c r="A728" s="117" t="s">
        <v>7</v>
      </c>
      <c r="B728" s="117" t="s">
        <v>7</v>
      </c>
      <c r="C728" s="117">
        <v>1200</v>
      </c>
      <c r="D728" s="117">
        <v>1190</v>
      </c>
      <c r="E728" s="117">
        <v>10</v>
      </c>
      <c r="F728" s="117">
        <v>5378</v>
      </c>
      <c r="G728" s="117">
        <v>1323</v>
      </c>
      <c r="H728" s="117">
        <v>2975</v>
      </c>
      <c r="I728" s="117">
        <v>1081</v>
      </c>
    </row>
    <row r="729" spans="1:9" x14ac:dyDescent="0.2">
      <c r="A729" s="117"/>
      <c r="B729" s="117" t="s">
        <v>301</v>
      </c>
      <c r="C729" s="117">
        <v>157</v>
      </c>
      <c r="D729" s="117">
        <v>157</v>
      </c>
      <c r="E729" s="117" t="s">
        <v>77</v>
      </c>
      <c r="F729" s="117">
        <v>4900</v>
      </c>
      <c r="G729" s="117">
        <v>849</v>
      </c>
      <c r="H729" s="117">
        <v>3770</v>
      </c>
      <c r="I729" s="117">
        <v>280</v>
      </c>
    </row>
    <row r="730" spans="1:9" x14ac:dyDescent="0.2">
      <c r="A730" s="117"/>
      <c r="B730" s="117" t="s">
        <v>302</v>
      </c>
      <c r="C730" s="117">
        <v>85</v>
      </c>
      <c r="D730" s="117">
        <v>85</v>
      </c>
      <c r="E730" s="117" t="s">
        <v>77</v>
      </c>
      <c r="F730" s="117">
        <v>3755</v>
      </c>
      <c r="G730" s="117">
        <v>514</v>
      </c>
      <c r="H730" s="117">
        <v>2406</v>
      </c>
      <c r="I730" s="117">
        <v>835</v>
      </c>
    </row>
    <row r="731" spans="1:9" x14ac:dyDescent="0.2">
      <c r="A731" s="117"/>
      <c r="B731" s="117" t="s">
        <v>303</v>
      </c>
      <c r="C731" s="117">
        <v>210</v>
      </c>
      <c r="D731" s="117">
        <v>207</v>
      </c>
      <c r="E731" s="117">
        <v>3</v>
      </c>
      <c r="F731" s="117">
        <v>2002</v>
      </c>
      <c r="G731" s="117">
        <v>396</v>
      </c>
      <c r="H731" s="117">
        <v>1198</v>
      </c>
      <c r="I731" s="117">
        <v>408</v>
      </c>
    </row>
    <row r="732" spans="1:9" x14ac:dyDescent="0.2">
      <c r="A732" s="117"/>
      <c r="B732" s="117" t="s">
        <v>304</v>
      </c>
      <c r="C732" s="117">
        <v>223</v>
      </c>
      <c r="D732" s="117">
        <v>219</v>
      </c>
      <c r="E732" s="117">
        <v>4</v>
      </c>
      <c r="F732" s="117">
        <v>2677</v>
      </c>
      <c r="G732" s="117">
        <v>507</v>
      </c>
      <c r="H732" s="117">
        <v>1473</v>
      </c>
      <c r="I732" s="117">
        <v>697</v>
      </c>
    </row>
    <row r="733" spans="1:9" x14ac:dyDescent="0.2">
      <c r="A733" s="117"/>
      <c r="B733" s="117" t="s">
        <v>305</v>
      </c>
      <c r="C733" s="117">
        <v>282</v>
      </c>
      <c r="D733" s="117">
        <v>282</v>
      </c>
      <c r="E733" s="117" t="s">
        <v>77</v>
      </c>
      <c r="F733" s="117">
        <v>2970</v>
      </c>
      <c r="G733" s="117">
        <v>644</v>
      </c>
      <c r="H733" s="117">
        <v>1492</v>
      </c>
      <c r="I733" s="117">
        <v>834</v>
      </c>
    </row>
    <row r="734" spans="1:9" x14ac:dyDescent="0.2">
      <c r="A734" s="117"/>
      <c r="B734" s="117" t="s">
        <v>306</v>
      </c>
      <c r="C734" s="117">
        <v>528</v>
      </c>
      <c r="D734" s="117">
        <v>528</v>
      </c>
      <c r="E734" s="117" t="s">
        <v>77</v>
      </c>
      <c r="F734" s="117">
        <v>3937</v>
      </c>
      <c r="G734" s="117">
        <v>917</v>
      </c>
      <c r="H734" s="117">
        <v>1882</v>
      </c>
      <c r="I734" s="117">
        <v>1138</v>
      </c>
    </row>
    <row r="735" spans="1:9" x14ac:dyDescent="0.2">
      <c r="A735" s="117"/>
      <c r="B735" s="117" t="s">
        <v>307</v>
      </c>
      <c r="C735" s="117">
        <v>913</v>
      </c>
      <c r="D735" s="117">
        <v>911</v>
      </c>
      <c r="E735" s="117">
        <v>2</v>
      </c>
      <c r="F735" s="117">
        <v>5412</v>
      </c>
      <c r="G735" s="117">
        <v>1308</v>
      </c>
      <c r="H735" s="117">
        <v>2475</v>
      </c>
      <c r="I735" s="117">
        <v>1629</v>
      </c>
    </row>
    <row r="736" spans="1:9" x14ac:dyDescent="0.2">
      <c r="A736" s="117"/>
      <c r="B736" s="117" t="s">
        <v>308</v>
      </c>
      <c r="C736" s="117">
        <v>1504</v>
      </c>
      <c r="D736" s="117">
        <v>1500</v>
      </c>
      <c r="E736" s="117">
        <v>4</v>
      </c>
      <c r="F736" s="117">
        <v>8402</v>
      </c>
      <c r="G736" s="117">
        <v>2154</v>
      </c>
      <c r="H736" s="117">
        <v>4558</v>
      </c>
      <c r="I736" s="117">
        <v>1690</v>
      </c>
    </row>
    <row r="737" spans="1:9" x14ac:dyDescent="0.2">
      <c r="A737" s="117"/>
      <c r="B737" s="117" t="s">
        <v>316</v>
      </c>
      <c r="C737" s="117">
        <v>2827</v>
      </c>
      <c r="D737" s="117">
        <v>2795</v>
      </c>
      <c r="E737" s="117">
        <v>32</v>
      </c>
      <c r="F737" s="117">
        <v>10122</v>
      </c>
      <c r="G737" s="117">
        <v>3029</v>
      </c>
      <c r="H737" s="117">
        <v>5783</v>
      </c>
      <c r="I737" s="117">
        <v>1310</v>
      </c>
    </row>
    <row r="738" spans="1:9" x14ac:dyDescent="0.2">
      <c r="A738" s="117"/>
      <c r="B738" s="117" t="s">
        <v>317</v>
      </c>
      <c r="C738" s="117">
        <v>6352</v>
      </c>
      <c r="D738" s="117">
        <v>6270</v>
      </c>
      <c r="E738" s="117">
        <v>82</v>
      </c>
      <c r="F738" s="117">
        <v>8266</v>
      </c>
      <c r="G738" s="117">
        <v>2286</v>
      </c>
      <c r="H738" s="117">
        <v>5338</v>
      </c>
      <c r="I738" s="117">
        <v>643</v>
      </c>
    </row>
    <row r="739" spans="1:9" x14ac:dyDescent="0.2">
      <c r="A739" s="117"/>
      <c r="B739" s="117" t="s">
        <v>309</v>
      </c>
      <c r="C739" s="117">
        <v>2843</v>
      </c>
      <c r="D739" s="117">
        <v>2815</v>
      </c>
      <c r="E739" s="117">
        <v>28</v>
      </c>
      <c r="F739" s="117">
        <v>8960</v>
      </c>
      <c r="G739" s="117">
        <v>2475</v>
      </c>
      <c r="H739" s="117">
        <v>5116</v>
      </c>
      <c r="I739" s="117">
        <v>1369</v>
      </c>
    </row>
    <row r="740" spans="1:9" x14ac:dyDescent="0.2">
      <c r="A740" s="117"/>
      <c r="B740" s="117" t="s">
        <v>310</v>
      </c>
      <c r="C740" s="117">
        <v>3272</v>
      </c>
      <c r="D740" s="117">
        <v>3237</v>
      </c>
      <c r="E740" s="117">
        <v>35</v>
      </c>
      <c r="F740" s="117">
        <v>9397</v>
      </c>
      <c r="G740" s="117">
        <v>2684</v>
      </c>
      <c r="H740" s="117">
        <v>5345</v>
      </c>
      <c r="I740" s="117">
        <v>1367</v>
      </c>
    </row>
    <row r="741" spans="1:9" x14ac:dyDescent="0.2">
      <c r="A741" s="117"/>
      <c r="B741" s="117" t="s">
        <v>318</v>
      </c>
      <c r="C741" s="117">
        <v>4066</v>
      </c>
      <c r="D741" s="117">
        <v>4017</v>
      </c>
      <c r="E741" s="117">
        <v>49</v>
      </c>
      <c r="F741" s="117">
        <v>9470</v>
      </c>
      <c r="G741" s="117">
        <v>2768</v>
      </c>
      <c r="H741" s="117">
        <v>5626</v>
      </c>
      <c r="I741" s="117">
        <v>1075</v>
      </c>
    </row>
    <row r="742" spans="1:9" x14ac:dyDescent="0.2">
      <c r="A742" s="117" t="s">
        <v>30</v>
      </c>
      <c r="B742" s="117" t="s">
        <v>7</v>
      </c>
      <c r="C742" s="117">
        <v>1134</v>
      </c>
      <c r="D742" s="117">
        <v>1129</v>
      </c>
      <c r="E742" s="117">
        <v>5</v>
      </c>
      <c r="F742" s="117">
        <v>4810</v>
      </c>
      <c r="G742" s="117">
        <v>1332</v>
      </c>
      <c r="H742" s="117">
        <v>2547</v>
      </c>
      <c r="I742" s="117">
        <v>931</v>
      </c>
    </row>
    <row r="743" spans="1:9" x14ac:dyDescent="0.2">
      <c r="A743" s="117"/>
      <c r="B743" s="117" t="s">
        <v>301</v>
      </c>
      <c r="C743" s="117">
        <v>134</v>
      </c>
      <c r="D743" s="117">
        <v>134</v>
      </c>
      <c r="E743" s="117" t="s">
        <v>77</v>
      </c>
      <c r="F743" s="117">
        <v>5412</v>
      </c>
      <c r="G743" s="117">
        <v>885</v>
      </c>
      <c r="H743" s="117">
        <v>4371</v>
      </c>
      <c r="I743" s="117">
        <v>155</v>
      </c>
    </row>
    <row r="744" spans="1:9" x14ac:dyDescent="0.2">
      <c r="A744" s="117"/>
      <c r="B744" s="117" t="s">
        <v>302</v>
      </c>
      <c r="C744" s="117">
        <v>86</v>
      </c>
      <c r="D744" s="117">
        <v>86</v>
      </c>
      <c r="E744" s="117" t="s">
        <v>77</v>
      </c>
      <c r="F744" s="117">
        <v>3936</v>
      </c>
      <c r="G744" s="117">
        <v>645</v>
      </c>
      <c r="H744" s="117">
        <v>2512</v>
      </c>
      <c r="I744" s="117">
        <v>779</v>
      </c>
    </row>
    <row r="745" spans="1:9" x14ac:dyDescent="0.2">
      <c r="A745" s="117"/>
      <c r="B745" s="117" t="s">
        <v>303</v>
      </c>
      <c r="C745" s="117">
        <v>211</v>
      </c>
      <c r="D745" s="117">
        <v>211</v>
      </c>
      <c r="E745" s="117" t="s">
        <v>77</v>
      </c>
      <c r="F745" s="117">
        <v>1729</v>
      </c>
      <c r="G745" s="117">
        <v>415</v>
      </c>
      <c r="H745" s="117">
        <v>942</v>
      </c>
      <c r="I745" s="117">
        <v>371</v>
      </c>
    </row>
    <row r="746" spans="1:9" x14ac:dyDescent="0.2">
      <c r="A746" s="117"/>
      <c r="B746" s="117" t="s">
        <v>304</v>
      </c>
      <c r="C746" s="117">
        <v>158</v>
      </c>
      <c r="D746" s="117">
        <v>158</v>
      </c>
      <c r="E746" s="117" t="s">
        <v>77</v>
      </c>
      <c r="F746" s="117">
        <v>1790</v>
      </c>
      <c r="G746" s="117">
        <v>303</v>
      </c>
      <c r="H746" s="117">
        <v>1072</v>
      </c>
      <c r="I746" s="117">
        <v>416</v>
      </c>
    </row>
    <row r="747" spans="1:9" x14ac:dyDescent="0.2">
      <c r="A747" s="117"/>
      <c r="B747" s="117" t="s">
        <v>305</v>
      </c>
      <c r="C747" s="117">
        <v>250</v>
      </c>
      <c r="D747" s="117">
        <v>250</v>
      </c>
      <c r="E747" s="117" t="s">
        <v>77</v>
      </c>
      <c r="F747" s="117">
        <v>2200</v>
      </c>
      <c r="G747" s="117">
        <v>447</v>
      </c>
      <c r="H747" s="117">
        <v>1101</v>
      </c>
      <c r="I747" s="117">
        <v>652</v>
      </c>
    </row>
    <row r="748" spans="1:9" x14ac:dyDescent="0.2">
      <c r="A748" s="117"/>
      <c r="B748" s="117" t="s">
        <v>306</v>
      </c>
      <c r="C748" s="117">
        <v>579</v>
      </c>
      <c r="D748" s="117">
        <v>579</v>
      </c>
      <c r="E748" s="117" t="s">
        <v>77</v>
      </c>
      <c r="F748" s="117">
        <v>3497</v>
      </c>
      <c r="G748" s="117">
        <v>856</v>
      </c>
      <c r="H748" s="117">
        <v>1711</v>
      </c>
      <c r="I748" s="117">
        <v>930</v>
      </c>
    </row>
    <row r="749" spans="1:9" x14ac:dyDescent="0.2">
      <c r="A749" s="117"/>
      <c r="B749" s="117" t="s">
        <v>307</v>
      </c>
      <c r="C749" s="117">
        <v>1138</v>
      </c>
      <c r="D749" s="117">
        <v>1133</v>
      </c>
      <c r="E749" s="117">
        <v>5</v>
      </c>
      <c r="F749" s="117">
        <v>5086</v>
      </c>
      <c r="G749" s="117">
        <v>1373</v>
      </c>
      <c r="H749" s="117">
        <v>2051</v>
      </c>
      <c r="I749" s="117">
        <v>1662</v>
      </c>
    </row>
    <row r="750" spans="1:9" x14ac:dyDescent="0.2">
      <c r="A750" s="117"/>
      <c r="B750" s="117" t="s">
        <v>308</v>
      </c>
      <c r="C750" s="117">
        <v>1777</v>
      </c>
      <c r="D750" s="117">
        <v>1769</v>
      </c>
      <c r="E750" s="117">
        <v>8</v>
      </c>
      <c r="F750" s="117">
        <v>7848</v>
      </c>
      <c r="G750" s="117">
        <v>2402</v>
      </c>
      <c r="H750" s="117">
        <v>4082</v>
      </c>
      <c r="I750" s="117">
        <v>1364</v>
      </c>
    </row>
    <row r="751" spans="1:9" x14ac:dyDescent="0.2">
      <c r="A751" s="117"/>
      <c r="B751" s="117" t="s">
        <v>316</v>
      </c>
      <c r="C751" s="117">
        <v>3103</v>
      </c>
      <c r="D751" s="117">
        <v>3072</v>
      </c>
      <c r="E751" s="117">
        <v>31</v>
      </c>
      <c r="F751" s="117">
        <v>10127</v>
      </c>
      <c r="G751" s="117">
        <v>3515</v>
      </c>
      <c r="H751" s="117">
        <v>5487</v>
      </c>
      <c r="I751" s="117">
        <v>1125</v>
      </c>
    </row>
    <row r="752" spans="1:9" x14ac:dyDescent="0.2">
      <c r="A752" s="117"/>
      <c r="B752" s="117" t="s">
        <v>317</v>
      </c>
      <c r="C752" s="117">
        <v>6931</v>
      </c>
      <c r="D752" s="117">
        <v>6931</v>
      </c>
      <c r="E752" s="117" t="s">
        <v>77</v>
      </c>
      <c r="F752" s="117">
        <v>9015</v>
      </c>
      <c r="G752" s="117">
        <v>3156</v>
      </c>
      <c r="H752" s="117">
        <v>4805</v>
      </c>
      <c r="I752" s="117">
        <v>1054</v>
      </c>
    </row>
    <row r="753" spans="1:9" x14ac:dyDescent="0.2">
      <c r="A753" s="117"/>
      <c r="B753" s="117" t="s">
        <v>309</v>
      </c>
      <c r="C753" s="117">
        <v>2881</v>
      </c>
      <c r="D753" s="117">
        <v>2866</v>
      </c>
      <c r="E753" s="117">
        <v>15</v>
      </c>
      <c r="F753" s="117">
        <v>8770</v>
      </c>
      <c r="G753" s="117">
        <v>2876</v>
      </c>
      <c r="H753" s="117">
        <v>4651</v>
      </c>
      <c r="I753" s="117">
        <v>1244</v>
      </c>
    </row>
    <row r="754" spans="1:9" x14ac:dyDescent="0.2">
      <c r="A754" s="117"/>
      <c r="B754" s="117" t="s">
        <v>310</v>
      </c>
      <c r="C754" s="117">
        <v>3322</v>
      </c>
      <c r="D754" s="117">
        <v>3303</v>
      </c>
      <c r="E754" s="117">
        <v>19</v>
      </c>
      <c r="F754" s="117">
        <v>9450</v>
      </c>
      <c r="G754" s="117">
        <v>3211</v>
      </c>
      <c r="H754" s="117">
        <v>4941</v>
      </c>
      <c r="I754" s="117">
        <v>1297</v>
      </c>
    </row>
    <row r="755" spans="1:9" x14ac:dyDescent="0.2">
      <c r="A755" s="117"/>
      <c r="B755" s="117" t="s">
        <v>318</v>
      </c>
      <c r="C755" s="117">
        <v>4144</v>
      </c>
      <c r="D755" s="117">
        <v>4121</v>
      </c>
      <c r="E755" s="117">
        <v>22</v>
      </c>
      <c r="F755" s="117">
        <v>9825</v>
      </c>
      <c r="G755" s="117">
        <v>3417</v>
      </c>
      <c r="H755" s="117">
        <v>5302</v>
      </c>
      <c r="I755" s="117">
        <v>1106</v>
      </c>
    </row>
    <row r="756" spans="1:9" x14ac:dyDescent="0.2">
      <c r="A756" s="117" t="s">
        <v>31</v>
      </c>
      <c r="B756" s="117" t="s">
        <v>7</v>
      </c>
      <c r="C756" s="117">
        <v>1262</v>
      </c>
      <c r="D756" s="117">
        <v>1247</v>
      </c>
      <c r="E756" s="117">
        <v>15</v>
      </c>
      <c r="F756" s="117">
        <v>5914</v>
      </c>
      <c r="G756" s="117">
        <v>1314</v>
      </c>
      <c r="H756" s="117">
        <v>3378</v>
      </c>
      <c r="I756" s="117">
        <v>1222</v>
      </c>
    </row>
    <row r="757" spans="1:9" x14ac:dyDescent="0.2">
      <c r="A757" s="117"/>
      <c r="B757" s="117" t="s">
        <v>301</v>
      </c>
      <c r="C757" s="117">
        <v>181</v>
      </c>
      <c r="D757" s="117">
        <v>181</v>
      </c>
      <c r="E757" s="117" t="s">
        <v>77</v>
      </c>
      <c r="F757" s="117">
        <v>4355</v>
      </c>
      <c r="G757" s="117">
        <v>812</v>
      </c>
      <c r="H757" s="117">
        <v>3130</v>
      </c>
      <c r="I757" s="117">
        <v>413</v>
      </c>
    </row>
    <row r="758" spans="1:9" x14ac:dyDescent="0.2">
      <c r="A758" s="117"/>
      <c r="B758" s="117" t="s">
        <v>302</v>
      </c>
      <c r="C758" s="117">
        <v>84</v>
      </c>
      <c r="D758" s="117">
        <v>84</v>
      </c>
      <c r="E758" s="117" t="s">
        <v>77</v>
      </c>
      <c r="F758" s="117">
        <v>3564</v>
      </c>
      <c r="G758" s="117">
        <v>376</v>
      </c>
      <c r="H758" s="117">
        <v>2293</v>
      </c>
      <c r="I758" s="117">
        <v>895</v>
      </c>
    </row>
    <row r="759" spans="1:9" x14ac:dyDescent="0.2">
      <c r="A759" s="117"/>
      <c r="B759" s="117" t="s">
        <v>303</v>
      </c>
      <c r="C759" s="117">
        <v>209</v>
      </c>
      <c r="D759" s="117">
        <v>202</v>
      </c>
      <c r="E759" s="117">
        <v>7</v>
      </c>
      <c r="F759" s="117">
        <v>2308</v>
      </c>
      <c r="G759" s="117">
        <v>375</v>
      </c>
      <c r="H759" s="117">
        <v>1485</v>
      </c>
      <c r="I759" s="117">
        <v>448</v>
      </c>
    </row>
    <row r="760" spans="1:9" x14ac:dyDescent="0.2">
      <c r="A760" s="117"/>
      <c r="B760" s="117" t="s">
        <v>304</v>
      </c>
      <c r="C760" s="117">
        <v>296</v>
      </c>
      <c r="D760" s="117">
        <v>289</v>
      </c>
      <c r="E760" s="117">
        <v>8</v>
      </c>
      <c r="F760" s="117">
        <v>3684</v>
      </c>
      <c r="G760" s="117">
        <v>738</v>
      </c>
      <c r="H760" s="117">
        <v>1929</v>
      </c>
      <c r="I760" s="117">
        <v>1017</v>
      </c>
    </row>
    <row r="761" spans="1:9" x14ac:dyDescent="0.2">
      <c r="A761" s="117"/>
      <c r="B761" s="117" t="s">
        <v>305</v>
      </c>
      <c r="C761" s="117">
        <v>316</v>
      </c>
      <c r="D761" s="117">
        <v>316</v>
      </c>
      <c r="E761" s="117" t="s">
        <v>77</v>
      </c>
      <c r="F761" s="117">
        <v>3799</v>
      </c>
      <c r="G761" s="117">
        <v>856</v>
      </c>
      <c r="H761" s="117">
        <v>1913</v>
      </c>
      <c r="I761" s="117">
        <v>1030</v>
      </c>
    </row>
    <row r="762" spans="1:9" x14ac:dyDescent="0.2">
      <c r="A762" s="117"/>
      <c r="B762" s="117" t="s">
        <v>306</v>
      </c>
      <c r="C762" s="117">
        <v>475</v>
      </c>
      <c r="D762" s="117">
        <v>475</v>
      </c>
      <c r="E762" s="117" t="s">
        <v>77</v>
      </c>
      <c r="F762" s="117">
        <v>4393</v>
      </c>
      <c r="G762" s="117">
        <v>980</v>
      </c>
      <c r="H762" s="117">
        <v>2060</v>
      </c>
      <c r="I762" s="117">
        <v>1353</v>
      </c>
    </row>
    <row r="763" spans="1:9" x14ac:dyDescent="0.2">
      <c r="A763" s="117"/>
      <c r="B763" s="117" t="s">
        <v>307</v>
      </c>
      <c r="C763" s="117">
        <v>695</v>
      </c>
      <c r="D763" s="117">
        <v>695</v>
      </c>
      <c r="E763" s="117" t="s">
        <v>77</v>
      </c>
      <c r="F763" s="117">
        <v>5730</v>
      </c>
      <c r="G763" s="117">
        <v>1245</v>
      </c>
      <c r="H763" s="117">
        <v>2888</v>
      </c>
      <c r="I763" s="117">
        <v>1597</v>
      </c>
    </row>
    <row r="764" spans="1:9" x14ac:dyDescent="0.2">
      <c r="A764" s="117"/>
      <c r="B764" s="117" t="s">
        <v>308</v>
      </c>
      <c r="C764" s="117">
        <v>1256</v>
      </c>
      <c r="D764" s="117">
        <v>1256</v>
      </c>
      <c r="E764" s="117" t="s">
        <v>77</v>
      </c>
      <c r="F764" s="117">
        <v>8905</v>
      </c>
      <c r="G764" s="117">
        <v>1929</v>
      </c>
      <c r="H764" s="117">
        <v>4990</v>
      </c>
      <c r="I764" s="117">
        <v>1986</v>
      </c>
    </row>
    <row r="765" spans="1:9" x14ac:dyDescent="0.2">
      <c r="A765" s="117"/>
      <c r="B765" s="117" t="s">
        <v>316</v>
      </c>
      <c r="C765" s="117">
        <v>2621</v>
      </c>
      <c r="D765" s="117">
        <v>2589</v>
      </c>
      <c r="E765" s="117">
        <v>32</v>
      </c>
      <c r="F765" s="117">
        <v>10118</v>
      </c>
      <c r="G765" s="117">
        <v>2667</v>
      </c>
      <c r="H765" s="117">
        <v>6003</v>
      </c>
      <c r="I765" s="117">
        <v>1448</v>
      </c>
    </row>
    <row r="766" spans="1:9" x14ac:dyDescent="0.2">
      <c r="A766" s="117"/>
      <c r="B766" s="117" t="s">
        <v>317</v>
      </c>
      <c r="C766" s="117">
        <v>6111</v>
      </c>
      <c r="D766" s="117">
        <v>5995</v>
      </c>
      <c r="E766" s="117">
        <v>116</v>
      </c>
      <c r="F766" s="117">
        <v>7954</v>
      </c>
      <c r="G766" s="117">
        <v>1923</v>
      </c>
      <c r="H766" s="117">
        <v>5560</v>
      </c>
      <c r="I766" s="117">
        <v>471</v>
      </c>
    </row>
    <row r="767" spans="1:9" x14ac:dyDescent="0.2">
      <c r="A767" s="117"/>
      <c r="B767" s="117" t="s">
        <v>309</v>
      </c>
      <c r="C767" s="117">
        <v>2815</v>
      </c>
      <c r="D767" s="117">
        <v>2777</v>
      </c>
      <c r="E767" s="117">
        <v>37</v>
      </c>
      <c r="F767" s="117">
        <v>9100</v>
      </c>
      <c r="G767" s="117">
        <v>2177</v>
      </c>
      <c r="H767" s="117">
        <v>5461</v>
      </c>
      <c r="I767" s="117">
        <v>1462</v>
      </c>
    </row>
    <row r="768" spans="1:9" x14ac:dyDescent="0.2">
      <c r="A768" s="117"/>
      <c r="B768" s="117" t="s">
        <v>310</v>
      </c>
      <c r="C768" s="117">
        <v>3237</v>
      </c>
      <c r="D768" s="117">
        <v>3191</v>
      </c>
      <c r="E768" s="117">
        <v>46</v>
      </c>
      <c r="F768" s="117">
        <v>9359</v>
      </c>
      <c r="G768" s="117">
        <v>2316</v>
      </c>
      <c r="H768" s="117">
        <v>5627</v>
      </c>
      <c r="I768" s="117">
        <v>1416</v>
      </c>
    </row>
    <row r="769" spans="1:9" x14ac:dyDescent="0.2">
      <c r="A769" s="117"/>
      <c r="B769" s="117" t="s">
        <v>318</v>
      </c>
      <c r="C769" s="117">
        <v>4019</v>
      </c>
      <c r="D769" s="117">
        <v>3953</v>
      </c>
      <c r="E769" s="117">
        <v>66</v>
      </c>
      <c r="F769" s="117">
        <v>9251</v>
      </c>
      <c r="G769" s="117">
        <v>2369</v>
      </c>
      <c r="H769" s="117">
        <v>5825</v>
      </c>
      <c r="I769" s="117">
        <v>1057</v>
      </c>
    </row>
    <row r="770" spans="1:9" x14ac:dyDescent="0.2">
      <c r="A770" s="117" t="s">
        <v>239</v>
      </c>
      <c r="B770" s="117"/>
      <c r="C770" s="117"/>
      <c r="D770" s="117"/>
      <c r="E770" s="117"/>
      <c r="F770" s="117"/>
      <c r="G770" s="117"/>
      <c r="H770" s="117"/>
      <c r="I770" s="117"/>
    </row>
    <row r="771" spans="1:9" x14ac:dyDescent="0.2">
      <c r="A771" s="117" t="s">
        <v>7</v>
      </c>
      <c r="B771" s="117" t="s">
        <v>7</v>
      </c>
      <c r="C771" s="117">
        <v>1093</v>
      </c>
      <c r="D771" s="117">
        <v>1073</v>
      </c>
      <c r="E771" s="117">
        <v>19</v>
      </c>
      <c r="F771" s="117">
        <v>4656</v>
      </c>
      <c r="G771" s="117">
        <v>1396</v>
      </c>
      <c r="H771" s="117">
        <v>2444</v>
      </c>
      <c r="I771" s="117">
        <v>816</v>
      </c>
    </row>
    <row r="772" spans="1:9" x14ac:dyDescent="0.2">
      <c r="A772" s="117"/>
      <c r="B772" s="117" t="s">
        <v>301</v>
      </c>
      <c r="C772" s="117">
        <v>272</v>
      </c>
      <c r="D772" s="117">
        <v>256</v>
      </c>
      <c r="E772" s="117">
        <v>16</v>
      </c>
      <c r="F772" s="117">
        <v>4025</v>
      </c>
      <c r="G772" s="117">
        <v>536</v>
      </c>
      <c r="H772" s="117">
        <v>3273</v>
      </c>
      <c r="I772" s="117">
        <v>216</v>
      </c>
    </row>
    <row r="773" spans="1:9" x14ac:dyDescent="0.2">
      <c r="A773" s="117"/>
      <c r="B773" s="117" t="s">
        <v>302</v>
      </c>
      <c r="C773" s="117">
        <v>96</v>
      </c>
      <c r="D773" s="117">
        <v>96</v>
      </c>
      <c r="E773" s="117" t="s">
        <v>77</v>
      </c>
      <c r="F773" s="117">
        <v>2898</v>
      </c>
      <c r="G773" s="117">
        <v>472</v>
      </c>
      <c r="H773" s="117">
        <v>1819</v>
      </c>
      <c r="I773" s="117">
        <v>607</v>
      </c>
    </row>
    <row r="774" spans="1:9" x14ac:dyDescent="0.2">
      <c r="A774" s="117"/>
      <c r="B774" s="117" t="s">
        <v>303</v>
      </c>
      <c r="C774" s="117">
        <v>72</v>
      </c>
      <c r="D774" s="117">
        <v>72</v>
      </c>
      <c r="E774" s="117" t="s">
        <v>77</v>
      </c>
      <c r="F774" s="117">
        <v>1971</v>
      </c>
      <c r="G774" s="117">
        <v>420</v>
      </c>
      <c r="H774" s="117">
        <v>1103</v>
      </c>
      <c r="I774" s="117">
        <v>448</v>
      </c>
    </row>
    <row r="775" spans="1:9" x14ac:dyDescent="0.2">
      <c r="A775" s="117"/>
      <c r="B775" s="117" t="s">
        <v>304</v>
      </c>
      <c r="C775" s="117">
        <v>267</v>
      </c>
      <c r="D775" s="117">
        <v>197</v>
      </c>
      <c r="E775" s="117">
        <v>70</v>
      </c>
      <c r="F775" s="117">
        <v>2655</v>
      </c>
      <c r="G775" s="117">
        <v>522</v>
      </c>
      <c r="H775" s="117">
        <v>1509</v>
      </c>
      <c r="I775" s="117">
        <v>624</v>
      </c>
    </row>
    <row r="776" spans="1:9" x14ac:dyDescent="0.2">
      <c r="A776" s="117"/>
      <c r="B776" s="117" t="s">
        <v>305</v>
      </c>
      <c r="C776" s="117">
        <v>292</v>
      </c>
      <c r="D776" s="117">
        <v>278</v>
      </c>
      <c r="E776" s="117">
        <v>15</v>
      </c>
      <c r="F776" s="117">
        <v>2819</v>
      </c>
      <c r="G776" s="117">
        <v>674</v>
      </c>
      <c r="H776" s="117">
        <v>1624</v>
      </c>
      <c r="I776" s="117">
        <v>522</v>
      </c>
    </row>
    <row r="777" spans="1:9" x14ac:dyDescent="0.2">
      <c r="A777" s="117"/>
      <c r="B777" s="117" t="s">
        <v>306</v>
      </c>
      <c r="C777" s="117">
        <v>413</v>
      </c>
      <c r="D777" s="117">
        <v>411</v>
      </c>
      <c r="E777" s="117">
        <v>2</v>
      </c>
      <c r="F777" s="117">
        <v>3385</v>
      </c>
      <c r="G777" s="117">
        <v>927</v>
      </c>
      <c r="H777" s="117">
        <v>1649</v>
      </c>
      <c r="I777" s="117">
        <v>809</v>
      </c>
    </row>
    <row r="778" spans="1:9" x14ac:dyDescent="0.2">
      <c r="A778" s="117"/>
      <c r="B778" s="117" t="s">
        <v>307</v>
      </c>
      <c r="C778" s="117">
        <v>843</v>
      </c>
      <c r="D778" s="117">
        <v>840</v>
      </c>
      <c r="E778" s="117">
        <v>2</v>
      </c>
      <c r="F778" s="117">
        <v>4704</v>
      </c>
      <c r="G778" s="117">
        <v>1501</v>
      </c>
      <c r="H778" s="117">
        <v>2286</v>
      </c>
      <c r="I778" s="117">
        <v>916</v>
      </c>
    </row>
    <row r="779" spans="1:9" x14ac:dyDescent="0.2">
      <c r="A779" s="117"/>
      <c r="B779" s="117" t="s">
        <v>308</v>
      </c>
      <c r="C779" s="117">
        <v>1502</v>
      </c>
      <c r="D779" s="117">
        <v>1502</v>
      </c>
      <c r="E779" s="117" t="s">
        <v>77</v>
      </c>
      <c r="F779" s="117">
        <v>7430</v>
      </c>
      <c r="G779" s="117">
        <v>2609</v>
      </c>
      <c r="H779" s="117">
        <v>3433</v>
      </c>
      <c r="I779" s="117">
        <v>1387</v>
      </c>
    </row>
    <row r="780" spans="1:9" x14ac:dyDescent="0.2">
      <c r="A780" s="117"/>
      <c r="B780" s="117" t="s">
        <v>316</v>
      </c>
      <c r="C780" s="117">
        <v>3023</v>
      </c>
      <c r="D780" s="117">
        <v>2990</v>
      </c>
      <c r="E780" s="117">
        <v>33</v>
      </c>
      <c r="F780" s="117">
        <v>8714</v>
      </c>
      <c r="G780" s="117">
        <v>3196</v>
      </c>
      <c r="H780" s="117">
        <v>4334</v>
      </c>
      <c r="I780" s="117">
        <v>1185</v>
      </c>
    </row>
    <row r="781" spans="1:9" x14ac:dyDescent="0.2">
      <c r="A781" s="117"/>
      <c r="B781" s="117" t="s">
        <v>317</v>
      </c>
      <c r="C781" s="117">
        <v>6199</v>
      </c>
      <c r="D781" s="117">
        <v>6078</v>
      </c>
      <c r="E781" s="117">
        <v>122</v>
      </c>
      <c r="F781" s="117">
        <v>8776</v>
      </c>
      <c r="G781" s="117">
        <v>2804</v>
      </c>
      <c r="H781" s="117">
        <v>5167</v>
      </c>
      <c r="I781" s="117">
        <v>805</v>
      </c>
    </row>
    <row r="782" spans="1:9" x14ac:dyDescent="0.2">
      <c r="A782" s="117"/>
      <c r="B782" s="117" t="s">
        <v>309</v>
      </c>
      <c r="C782" s="117">
        <v>2836</v>
      </c>
      <c r="D782" s="117">
        <v>2804</v>
      </c>
      <c r="E782" s="117">
        <v>33</v>
      </c>
      <c r="F782" s="117">
        <v>8095</v>
      </c>
      <c r="G782" s="117">
        <v>2839</v>
      </c>
      <c r="H782" s="117">
        <v>4039</v>
      </c>
      <c r="I782" s="117">
        <v>1217</v>
      </c>
    </row>
    <row r="783" spans="1:9" x14ac:dyDescent="0.2">
      <c r="A783" s="117"/>
      <c r="B783" s="117" t="s">
        <v>310</v>
      </c>
      <c r="C783" s="117">
        <v>3297</v>
      </c>
      <c r="D783" s="117">
        <v>3256</v>
      </c>
      <c r="E783" s="117">
        <v>42</v>
      </c>
      <c r="F783" s="117">
        <v>8465</v>
      </c>
      <c r="G783" s="117">
        <v>2982</v>
      </c>
      <c r="H783" s="117">
        <v>4279</v>
      </c>
      <c r="I783" s="117">
        <v>1204</v>
      </c>
    </row>
    <row r="784" spans="1:9" x14ac:dyDescent="0.2">
      <c r="A784" s="117"/>
      <c r="B784" s="117" t="s">
        <v>318</v>
      </c>
      <c r="C784" s="117">
        <v>4124</v>
      </c>
      <c r="D784" s="117">
        <v>4060</v>
      </c>
      <c r="E784" s="117">
        <v>64</v>
      </c>
      <c r="F784" s="117">
        <v>8736</v>
      </c>
      <c r="G784" s="117">
        <v>3060</v>
      </c>
      <c r="H784" s="117">
        <v>4622</v>
      </c>
      <c r="I784" s="117">
        <v>1053</v>
      </c>
    </row>
    <row r="785" spans="1:9" x14ac:dyDescent="0.2">
      <c r="A785" s="117" t="s">
        <v>30</v>
      </c>
      <c r="B785" s="117" t="s">
        <v>7</v>
      </c>
      <c r="C785" s="117">
        <v>1025</v>
      </c>
      <c r="D785" s="117">
        <v>1016</v>
      </c>
      <c r="E785" s="117">
        <v>9</v>
      </c>
      <c r="F785" s="117">
        <v>4007</v>
      </c>
      <c r="G785" s="117">
        <v>1369</v>
      </c>
      <c r="H785" s="117">
        <v>1916</v>
      </c>
      <c r="I785" s="117">
        <v>722</v>
      </c>
    </row>
    <row r="786" spans="1:9" x14ac:dyDescent="0.2">
      <c r="A786" s="117"/>
      <c r="B786" s="117" t="s">
        <v>301</v>
      </c>
      <c r="C786" s="117">
        <v>310</v>
      </c>
      <c r="D786" s="117">
        <v>279</v>
      </c>
      <c r="E786" s="117">
        <v>31</v>
      </c>
      <c r="F786" s="117">
        <v>3857</v>
      </c>
      <c r="G786" s="117">
        <v>453</v>
      </c>
      <c r="H786" s="117">
        <v>3153</v>
      </c>
      <c r="I786" s="117">
        <v>251</v>
      </c>
    </row>
    <row r="787" spans="1:9" x14ac:dyDescent="0.2">
      <c r="A787" s="117"/>
      <c r="B787" s="117" t="s">
        <v>302</v>
      </c>
      <c r="C787" s="117">
        <v>97</v>
      </c>
      <c r="D787" s="117">
        <v>97</v>
      </c>
      <c r="E787" s="117" t="s">
        <v>77</v>
      </c>
      <c r="F787" s="117">
        <v>2711</v>
      </c>
      <c r="G787" s="117">
        <v>468</v>
      </c>
      <c r="H787" s="117">
        <v>1846</v>
      </c>
      <c r="I787" s="117">
        <v>397</v>
      </c>
    </row>
    <row r="788" spans="1:9" x14ac:dyDescent="0.2">
      <c r="A788" s="117"/>
      <c r="B788" s="117" t="s">
        <v>303</v>
      </c>
      <c r="C788" s="117">
        <v>72</v>
      </c>
      <c r="D788" s="117">
        <v>72</v>
      </c>
      <c r="E788" s="117" t="s">
        <v>77</v>
      </c>
      <c r="F788" s="117">
        <v>1600</v>
      </c>
      <c r="G788" s="117">
        <v>397</v>
      </c>
      <c r="H788" s="117">
        <v>856</v>
      </c>
      <c r="I788" s="117">
        <v>347</v>
      </c>
    </row>
    <row r="789" spans="1:9" x14ac:dyDescent="0.2">
      <c r="A789" s="117"/>
      <c r="B789" s="117" t="s">
        <v>304</v>
      </c>
      <c r="C789" s="117">
        <v>152</v>
      </c>
      <c r="D789" s="117">
        <v>152</v>
      </c>
      <c r="E789" s="117" t="s">
        <v>77</v>
      </c>
      <c r="F789" s="117">
        <v>1603</v>
      </c>
      <c r="G789" s="117">
        <v>439</v>
      </c>
      <c r="H789" s="117">
        <v>689</v>
      </c>
      <c r="I789" s="117">
        <v>474</v>
      </c>
    </row>
    <row r="790" spans="1:9" x14ac:dyDescent="0.2">
      <c r="A790" s="117"/>
      <c r="B790" s="117" t="s">
        <v>305</v>
      </c>
      <c r="C790" s="117">
        <v>270</v>
      </c>
      <c r="D790" s="117">
        <v>270</v>
      </c>
      <c r="E790" s="117" t="s">
        <v>77</v>
      </c>
      <c r="F790" s="117">
        <v>2196</v>
      </c>
      <c r="G790" s="117">
        <v>591</v>
      </c>
      <c r="H790" s="117">
        <v>1041</v>
      </c>
      <c r="I790" s="117">
        <v>565</v>
      </c>
    </row>
    <row r="791" spans="1:9" x14ac:dyDescent="0.2">
      <c r="A791" s="117"/>
      <c r="B791" s="117" t="s">
        <v>306</v>
      </c>
      <c r="C791" s="117">
        <v>469</v>
      </c>
      <c r="D791" s="117">
        <v>469</v>
      </c>
      <c r="E791" s="117" t="s">
        <v>77</v>
      </c>
      <c r="F791" s="117">
        <v>2717</v>
      </c>
      <c r="G791" s="117">
        <v>878</v>
      </c>
      <c r="H791" s="117">
        <v>1129</v>
      </c>
      <c r="I791" s="117">
        <v>710</v>
      </c>
    </row>
    <row r="792" spans="1:9" x14ac:dyDescent="0.2">
      <c r="A792" s="117"/>
      <c r="B792" s="117" t="s">
        <v>307</v>
      </c>
      <c r="C792" s="117">
        <v>947</v>
      </c>
      <c r="D792" s="117">
        <v>947</v>
      </c>
      <c r="E792" s="117" t="s">
        <v>77</v>
      </c>
      <c r="F792" s="117">
        <v>4087</v>
      </c>
      <c r="G792" s="117">
        <v>1566</v>
      </c>
      <c r="H792" s="117">
        <v>1797</v>
      </c>
      <c r="I792" s="117">
        <v>724</v>
      </c>
    </row>
    <row r="793" spans="1:9" x14ac:dyDescent="0.2">
      <c r="A793" s="117"/>
      <c r="B793" s="117" t="s">
        <v>308</v>
      </c>
      <c r="C793" s="117">
        <v>1746</v>
      </c>
      <c r="D793" s="117">
        <v>1746</v>
      </c>
      <c r="E793" s="117" t="s">
        <v>77</v>
      </c>
      <c r="F793" s="117">
        <v>7352</v>
      </c>
      <c r="G793" s="117">
        <v>2837</v>
      </c>
      <c r="H793" s="117">
        <v>3145</v>
      </c>
      <c r="I793" s="117">
        <v>1370</v>
      </c>
    </row>
    <row r="794" spans="1:9" x14ac:dyDescent="0.2">
      <c r="A794" s="117"/>
      <c r="B794" s="117" t="s">
        <v>316</v>
      </c>
      <c r="C794" s="117">
        <v>3389</v>
      </c>
      <c r="D794" s="117">
        <v>3331</v>
      </c>
      <c r="E794" s="117">
        <v>57</v>
      </c>
      <c r="F794" s="117">
        <v>8728</v>
      </c>
      <c r="G794" s="117">
        <v>3523</v>
      </c>
      <c r="H794" s="117">
        <v>4065</v>
      </c>
      <c r="I794" s="117">
        <v>1140</v>
      </c>
    </row>
    <row r="795" spans="1:9" x14ac:dyDescent="0.2">
      <c r="A795" s="117"/>
      <c r="B795" s="117" t="s">
        <v>317</v>
      </c>
      <c r="C795" s="117">
        <v>6741</v>
      </c>
      <c r="D795" s="117">
        <v>6647</v>
      </c>
      <c r="E795" s="117">
        <v>94</v>
      </c>
      <c r="F795" s="117">
        <v>8588</v>
      </c>
      <c r="G795" s="117">
        <v>3357</v>
      </c>
      <c r="H795" s="117">
        <v>4320</v>
      </c>
      <c r="I795" s="117">
        <v>911</v>
      </c>
    </row>
    <row r="796" spans="1:9" x14ac:dyDescent="0.2">
      <c r="A796" s="117"/>
      <c r="B796" s="117" t="s">
        <v>309</v>
      </c>
      <c r="C796" s="117">
        <v>2898</v>
      </c>
      <c r="D796" s="117">
        <v>2868</v>
      </c>
      <c r="E796" s="117">
        <v>30</v>
      </c>
      <c r="F796" s="117">
        <v>7960</v>
      </c>
      <c r="G796" s="117">
        <v>3128</v>
      </c>
      <c r="H796" s="117">
        <v>3594</v>
      </c>
      <c r="I796" s="117">
        <v>1238</v>
      </c>
    </row>
    <row r="797" spans="1:9" x14ac:dyDescent="0.2">
      <c r="A797" s="117"/>
      <c r="B797" s="117" t="s">
        <v>310</v>
      </c>
      <c r="C797" s="117">
        <v>3364</v>
      </c>
      <c r="D797" s="117">
        <v>3323</v>
      </c>
      <c r="E797" s="117">
        <v>40</v>
      </c>
      <c r="F797" s="117">
        <v>8319</v>
      </c>
      <c r="G797" s="117">
        <v>3330</v>
      </c>
      <c r="H797" s="117">
        <v>3751</v>
      </c>
      <c r="I797" s="117">
        <v>1238</v>
      </c>
    </row>
    <row r="798" spans="1:9" x14ac:dyDescent="0.2">
      <c r="A798" s="117"/>
      <c r="B798" s="117" t="s">
        <v>318</v>
      </c>
      <c r="C798" s="117">
        <v>4282</v>
      </c>
      <c r="D798" s="117">
        <v>4215</v>
      </c>
      <c r="E798" s="117">
        <v>67</v>
      </c>
      <c r="F798" s="117">
        <v>8690</v>
      </c>
      <c r="G798" s="117">
        <v>3478</v>
      </c>
      <c r="H798" s="117">
        <v>4133</v>
      </c>
      <c r="I798" s="117">
        <v>1079</v>
      </c>
    </row>
    <row r="799" spans="1:9" x14ac:dyDescent="0.2">
      <c r="A799" s="117" t="s">
        <v>31</v>
      </c>
      <c r="B799" s="117" t="s">
        <v>7</v>
      </c>
      <c r="C799" s="117">
        <v>1156</v>
      </c>
      <c r="D799" s="117">
        <v>1127</v>
      </c>
      <c r="E799" s="117">
        <v>29</v>
      </c>
      <c r="F799" s="117">
        <v>5268</v>
      </c>
      <c r="G799" s="117">
        <v>1421</v>
      </c>
      <c r="H799" s="117">
        <v>2943</v>
      </c>
      <c r="I799" s="117">
        <v>904</v>
      </c>
    </row>
    <row r="800" spans="1:9" x14ac:dyDescent="0.2">
      <c r="A800" s="117"/>
      <c r="B800" s="117" t="s">
        <v>301</v>
      </c>
      <c r="C800" s="117">
        <v>232</v>
      </c>
      <c r="D800" s="117">
        <v>232</v>
      </c>
      <c r="E800" s="117" t="s">
        <v>77</v>
      </c>
      <c r="F800" s="117">
        <v>4203</v>
      </c>
      <c r="G800" s="117">
        <v>625</v>
      </c>
      <c r="H800" s="117">
        <v>3400</v>
      </c>
      <c r="I800" s="117">
        <v>178</v>
      </c>
    </row>
    <row r="801" spans="1:9" x14ac:dyDescent="0.2">
      <c r="A801" s="117"/>
      <c r="B801" s="117" t="s">
        <v>302</v>
      </c>
      <c r="C801" s="117">
        <v>95</v>
      </c>
      <c r="D801" s="117">
        <v>95</v>
      </c>
      <c r="E801" s="117" t="s">
        <v>77</v>
      </c>
      <c r="F801" s="117">
        <v>3093</v>
      </c>
      <c r="G801" s="117">
        <v>476</v>
      </c>
      <c r="H801" s="117">
        <v>1791</v>
      </c>
      <c r="I801" s="117">
        <v>826</v>
      </c>
    </row>
    <row r="802" spans="1:9" x14ac:dyDescent="0.2">
      <c r="A802" s="117"/>
      <c r="B802" s="117" t="s">
        <v>303</v>
      </c>
      <c r="C802" s="117">
        <v>71</v>
      </c>
      <c r="D802" s="117">
        <v>71</v>
      </c>
      <c r="E802" s="117" t="s">
        <v>77</v>
      </c>
      <c r="F802" s="117">
        <v>2395</v>
      </c>
      <c r="G802" s="117">
        <v>447</v>
      </c>
      <c r="H802" s="117">
        <v>1386</v>
      </c>
      <c r="I802" s="117">
        <v>563</v>
      </c>
    </row>
    <row r="803" spans="1:9" x14ac:dyDescent="0.2">
      <c r="A803" s="117"/>
      <c r="B803" s="117" t="s">
        <v>304</v>
      </c>
      <c r="C803" s="117">
        <v>390</v>
      </c>
      <c r="D803" s="117">
        <v>245</v>
      </c>
      <c r="E803" s="117">
        <v>145</v>
      </c>
      <c r="F803" s="117">
        <v>3785</v>
      </c>
      <c r="G803" s="117">
        <v>612</v>
      </c>
      <c r="H803" s="117">
        <v>2388</v>
      </c>
      <c r="I803" s="117">
        <v>785</v>
      </c>
    </row>
    <row r="804" spans="1:9" x14ac:dyDescent="0.2">
      <c r="A804" s="117"/>
      <c r="B804" s="117" t="s">
        <v>305</v>
      </c>
      <c r="C804" s="117">
        <v>316</v>
      </c>
      <c r="D804" s="117">
        <v>286</v>
      </c>
      <c r="E804" s="117">
        <v>29</v>
      </c>
      <c r="F804" s="117">
        <v>3463</v>
      </c>
      <c r="G804" s="117">
        <v>759</v>
      </c>
      <c r="H804" s="117">
        <v>2227</v>
      </c>
      <c r="I804" s="117">
        <v>477</v>
      </c>
    </row>
    <row r="805" spans="1:9" x14ac:dyDescent="0.2">
      <c r="A805" s="117"/>
      <c r="B805" s="117" t="s">
        <v>306</v>
      </c>
      <c r="C805" s="117">
        <v>357</v>
      </c>
      <c r="D805" s="117">
        <v>353</v>
      </c>
      <c r="E805" s="117">
        <v>4</v>
      </c>
      <c r="F805" s="117">
        <v>4064</v>
      </c>
      <c r="G805" s="117">
        <v>976</v>
      </c>
      <c r="H805" s="117">
        <v>2179</v>
      </c>
      <c r="I805" s="117">
        <v>909</v>
      </c>
    </row>
    <row r="806" spans="1:9" x14ac:dyDescent="0.2">
      <c r="A806" s="117"/>
      <c r="B806" s="117" t="s">
        <v>307</v>
      </c>
      <c r="C806" s="117">
        <v>743</v>
      </c>
      <c r="D806" s="117">
        <v>738</v>
      </c>
      <c r="E806" s="117">
        <v>5</v>
      </c>
      <c r="F806" s="117">
        <v>5293</v>
      </c>
      <c r="G806" s="117">
        <v>1439</v>
      </c>
      <c r="H806" s="117">
        <v>2754</v>
      </c>
      <c r="I806" s="117">
        <v>1100</v>
      </c>
    </row>
    <row r="807" spans="1:9" x14ac:dyDescent="0.2">
      <c r="A807" s="117"/>
      <c r="B807" s="117" t="s">
        <v>308</v>
      </c>
      <c r="C807" s="117">
        <v>1280</v>
      </c>
      <c r="D807" s="117">
        <v>1280</v>
      </c>
      <c r="E807" s="117" t="s">
        <v>77</v>
      </c>
      <c r="F807" s="117">
        <v>7501</v>
      </c>
      <c r="G807" s="117">
        <v>2402</v>
      </c>
      <c r="H807" s="117">
        <v>3696</v>
      </c>
      <c r="I807" s="117">
        <v>1403</v>
      </c>
    </row>
    <row r="808" spans="1:9" x14ac:dyDescent="0.2">
      <c r="A808" s="117"/>
      <c r="B808" s="117" t="s">
        <v>316</v>
      </c>
      <c r="C808" s="117">
        <v>2748</v>
      </c>
      <c r="D808" s="117">
        <v>2733</v>
      </c>
      <c r="E808" s="117">
        <v>15</v>
      </c>
      <c r="F808" s="117">
        <v>8704</v>
      </c>
      <c r="G808" s="117">
        <v>2949</v>
      </c>
      <c r="H808" s="117">
        <v>4536</v>
      </c>
      <c r="I808" s="117">
        <v>1219</v>
      </c>
    </row>
    <row r="809" spans="1:9" x14ac:dyDescent="0.2">
      <c r="A809" s="117"/>
      <c r="B809" s="117" t="s">
        <v>317</v>
      </c>
      <c r="C809" s="117">
        <v>5974</v>
      </c>
      <c r="D809" s="117">
        <v>5840</v>
      </c>
      <c r="E809" s="117">
        <v>133</v>
      </c>
      <c r="F809" s="117">
        <v>8854</v>
      </c>
      <c r="G809" s="117">
        <v>2574</v>
      </c>
      <c r="H809" s="117">
        <v>5520</v>
      </c>
      <c r="I809" s="117">
        <v>760</v>
      </c>
    </row>
    <row r="810" spans="1:9" x14ac:dyDescent="0.2">
      <c r="A810" s="117"/>
      <c r="B810" s="117" t="s">
        <v>309</v>
      </c>
      <c r="C810" s="117">
        <v>2790</v>
      </c>
      <c r="D810" s="117">
        <v>2756</v>
      </c>
      <c r="E810" s="117">
        <v>34</v>
      </c>
      <c r="F810" s="117">
        <v>8196</v>
      </c>
      <c r="G810" s="117">
        <v>2621</v>
      </c>
      <c r="H810" s="117">
        <v>4373</v>
      </c>
      <c r="I810" s="117">
        <v>1202</v>
      </c>
    </row>
    <row r="811" spans="1:9" x14ac:dyDescent="0.2">
      <c r="A811" s="117"/>
      <c r="B811" s="117" t="s">
        <v>310</v>
      </c>
      <c r="C811" s="117">
        <v>3250</v>
      </c>
      <c r="D811" s="117">
        <v>3208</v>
      </c>
      <c r="E811" s="117">
        <v>43</v>
      </c>
      <c r="F811" s="117">
        <v>8568</v>
      </c>
      <c r="G811" s="117">
        <v>2735</v>
      </c>
      <c r="H811" s="117">
        <v>4653</v>
      </c>
      <c r="I811" s="117">
        <v>1180</v>
      </c>
    </row>
    <row r="812" spans="1:9" x14ac:dyDescent="0.2">
      <c r="A812" s="117"/>
      <c r="B812" s="117" t="s">
        <v>318</v>
      </c>
      <c r="C812" s="117">
        <v>4025</v>
      </c>
      <c r="D812" s="117">
        <v>3963</v>
      </c>
      <c r="E812" s="117">
        <v>62</v>
      </c>
      <c r="F812" s="117">
        <v>8764</v>
      </c>
      <c r="G812" s="117">
        <v>2801</v>
      </c>
      <c r="H812" s="117">
        <v>4926</v>
      </c>
      <c r="I812" s="117">
        <v>1037</v>
      </c>
    </row>
    <row r="813" spans="1:9" x14ac:dyDescent="0.2">
      <c r="A813" s="117" t="s">
        <v>240</v>
      </c>
      <c r="B813" s="117"/>
      <c r="C813" s="117"/>
      <c r="D813" s="117"/>
      <c r="E813" s="117"/>
      <c r="F813" s="117"/>
      <c r="G813" s="117"/>
      <c r="H813" s="117"/>
      <c r="I813" s="117"/>
    </row>
    <row r="814" spans="1:9" x14ac:dyDescent="0.2">
      <c r="A814" s="117" t="s">
        <v>7</v>
      </c>
      <c r="B814" s="117" t="s">
        <v>7</v>
      </c>
      <c r="C814" s="117">
        <v>1140</v>
      </c>
      <c r="D814" s="117">
        <v>1095</v>
      </c>
      <c r="E814" s="117">
        <v>45</v>
      </c>
      <c r="F814" s="117">
        <v>5341</v>
      </c>
      <c r="G814" s="117">
        <v>1494</v>
      </c>
      <c r="H814" s="117">
        <v>2853</v>
      </c>
      <c r="I814" s="117">
        <v>994</v>
      </c>
    </row>
    <row r="815" spans="1:9" x14ac:dyDescent="0.2">
      <c r="A815" s="117"/>
      <c r="B815" s="117" t="s">
        <v>301</v>
      </c>
      <c r="C815" s="117">
        <v>352</v>
      </c>
      <c r="D815" s="117">
        <v>352</v>
      </c>
      <c r="E815" s="117" t="s">
        <v>77</v>
      </c>
      <c r="F815" s="117">
        <v>6777</v>
      </c>
      <c r="G815" s="117">
        <v>1205</v>
      </c>
      <c r="H815" s="117">
        <v>5205</v>
      </c>
      <c r="I815" s="117">
        <v>367</v>
      </c>
    </row>
    <row r="816" spans="1:9" x14ac:dyDescent="0.2">
      <c r="A816" s="117"/>
      <c r="B816" s="117" t="s">
        <v>302</v>
      </c>
      <c r="C816" s="117">
        <v>106</v>
      </c>
      <c r="D816" s="117">
        <v>106</v>
      </c>
      <c r="E816" s="117" t="s">
        <v>77</v>
      </c>
      <c r="F816" s="117">
        <v>3957</v>
      </c>
      <c r="G816" s="117">
        <v>605</v>
      </c>
      <c r="H816" s="117">
        <v>2298</v>
      </c>
      <c r="I816" s="117">
        <v>1053</v>
      </c>
    </row>
    <row r="817" spans="1:9" x14ac:dyDescent="0.2">
      <c r="A817" s="117"/>
      <c r="B817" s="117" t="s">
        <v>303</v>
      </c>
      <c r="C817" s="117">
        <v>162</v>
      </c>
      <c r="D817" s="117">
        <v>162</v>
      </c>
      <c r="E817" s="117" t="s">
        <v>77</v>
      </c>
      <c r="F817" s="117">
        <v>2173</v>
      </c>
      <c r="G817" s="117">
        <v>408</v>
      </c>
      <c r="H817" s="117">
        <v>1227</v>
      </c>
      <c r="I817" s="117">
        <v>537</v>
      </c>
    </row>
    <row r="818" spans="1:9" x14ac:dyDescent="0.2">
      <c r="A818" s="117"/>
      <c r="B818" s="117" t="s">
        <v>304</v>
      </c>
      <c r="C818" s="117">
        <v>348</v>
      </c>
      <c r="D818" s="117">
        <v>292</v>
      </c>
      <c r="E818" s="117">
        <v>56</v>
      </c>
      <c r="F818" s="117">
        <v>3008</v>
      </c>
      <c r="G818" s="117">
        <v>716</v>
      </c>
      <c r="H818" s="117">
        <v>1515</v>
      </c>
      <c r="I818" s="117">
        <v>778</v>
      </c>
    </row>
    <row r="819" spans="1:9" x14ac:dyDescent="0.2">
      <c r="A819" s="117"/>
      <c r="B819" s="117" t="s">
        <v>305</v>
      </c>
      <c r="C819" s="117">
        <v>264</v>
      </c>
      <c r="D819" s="117">
        <v>264</v>
      </c>
      <c r="E819" s="117" t="s">
        <v>77</v>
      </c>
      <c r="F819" s="117">
        <v>3385</v>
      </c>
      <c r="G819" s="117">
        <v>775</v>
      </c>
      <c r="H819" s="117">
        <v>1670</v>
      </c>
      <c r="I819" s="117">
        <v>940</v>
      </c>
    </row>
    <row r="820" spans="1:9" x14ac:dyDescent="0.2">
      <c r="A820" s="117"/>
      <c r="B820" s="117" t="s">
        <v>306</v>
      </c>
      <c r="C820" s="117">
        <v>415</v>
      </c>
      <c r="D820" s="117">
        <v>402</v>
      </c>
      <c r="E820" s="117">
        <v>13</v>
      </c>
      <c r="F820" s="117">
        <v>3789</v>
      </c>
      <c r="G820" s="117">
        <v>1003</v>
      </c>
      <c r="H820" s="117">
        <v>1733</v>
      </c>
      <c r="I820" s="117">
        <v>1053</v>
      </c>
    </row>
    <row r="821" spans="1:9" x14ac:dyDescent="0.2">
      <c r="A821" s="117"/>
      <c r="B821" s="117" t="s">
        <v>307</v>
      </c>
      <c r="C821" s="117">
        <v>823</v>
      </c>
      <c r="D821" s="117">
        <v>800</v>
      </c>
      <c r="E821" s="117">
        <v>24</v>
      </c>
      <c r="F821" s="117">
        <v>5053</v>
      </c>
      <c r="G821" s="117">
        <v>1604</v>
      </c>
      <c r="H821" s="117">
        <v>2423</v>
      </c>
      <c r="I821" s="117">
        <v>1026</v>
      </c>
    </row>
    <row r="822" spans="1:9" x14ac:dyDescent="0.2">
      <c r="A822" s="117"/>
      <c r="B822" s="117" t="s">
        <v>308</v>
      </c>
      <c r="C822" s="117">
        <v>1523</v>
      </c>
      <c r="D822" s="117">
        <v>1474</v>
      </c>
      <c r="E822" s="117">
        <v>50</v>
      </c>
      <c r="F822" s="117">
        <v>8129</v>
      </c>
      <c r="G822" s="117">
        <v>2388</v>
      </c>
      <c r="H822" s="117">
        <v>4345</v>
      </c>
      <c r="I822" s="117">
        <v>1395</v>
      </c>
    </row>
    <row r="823" spans="1:9" x14ac:dyDescent="0.2">
      <c r="A823" s="117"/>
      <c r="B823" s="117" t="s">
        <v>316</v>
      </c>
      <c r="C823" s="117">
        <v>2877</v>
      </c>
      <c r="D823" s="117">
        <v>2750</v>
      </c>
      <c r="E823" s="117">
        <v>127</v>
      </c>
      <c r="F823" s="117">
        <v>10150</v>
      </c>
      <c r="G823" s="117">
        <v>3228</v>
      </c>
      <c r="H823" s="117">
        <v>5465</v>
      </c>
      <c r="I823" s="117">
        <v>1458</v>
      </c>
    </row>
    <row r="824" spans="1:9" x14ac:dyDescent="0.2">
      <c r="A824" s="117"/>
      <c r="B824" s="117" t="s">
        <v>317</v>
      </c>
      <c r="C824" s="117">
        <v>6163</v>
      </c>
      <c r="D824" s="117">
        <v>5905</v>
      </c>
      <c r="E824" s="117">
        <v>258</v>
      </c>
      <c r="F824" s="117">
        <v>8039</v>
      </c>
      <c r="G824" s="117">
        <v>3081</v>
      </c>
      <c r="H824" s="117">
        <v>4546</v>
      </c>
      <c r="I824" s="117">
        <v>412</v>
      </c>
    </row>
    <row r="825" spans="1:9" x14ac:dyDescent="0.2">
      <c r="A825" s="117"/>
      <c r="B825" s="117" t="s">
        <v>309</v>
      </c>
      <c r="C825" s="117">
        <v>2860</v>
      </c>
      <c r="D825" s="117">
        <v>2745</v>
      </c>
      <c r="E825" s="117">
        <v>115</v>
      </c>
      <c r="F825" s="117">
        <v>8776</v>
      </c>
      <c r="G825" s="117">
        <v>2798</v>
      </c>
      <c r="H825" s="117">
        <v>4752</v>
      </c>
      <c r="I825" s="117">
        <v>1227</v>
      </c>
    </row>
    <row r="826" spans="1:9" x14ac:dyDescent="0.2">
      <c r="A826" s="117"/>
      <c r="B826" s="117" t="s">
        <v>310</v>
      </c>
      <c r="C826" s="117">
        <v>3294</v>
      </c>
      <c r="D826" s="117">
        <v>3153</v>
      </c>
      <c r="E826" s="117">
        <v>142</v>
      </c>
      <c r="F826" s="117">
        <v>9054</v>
      </c>
      <c r="G826" s="117">
        <v>2962</v>
      </c>
      <c r="H826" s="117">
        <v>4941</v>
      </c>
      <c r="I826" s="117">
        <v>1151</v>
      </c>
    </row>
    <row r="827" spans="1:9" x14ac:dyDescent="0.2">
      <c r="A827" s="117"/>
      <c r="B827" s="117" t="s">
        <v>318</v>
      </c>
      <c r="C827" s="117">
        <v>4090</v>
      </c>
      <c r="D827" s="117">
        <v>3914</v>
      </c>
      <c r="E827" s="117">
        <v>175</v>
      </c>
      <c r="F827" s="117">
        <v>9371</v>
      </c>
      <c r="G827" s="117">
        <v>3174</v>
      </c>
      <c r="H827" s="117">
        <v>5126</v>
      </c>
      <c r="I827" s="117">
        <v>1072</v>
      </c>
    </row>
    <row r="828" spans="1:9" x14ac:dyDescent="0.2">
      <c r="A828" s="117" t="s">
        <v>30</v>
      </c>
      <c r="B828" s="117" t="s">
        <v>7</v>
      </c>
      <c r="C828" s="117">
        <v>1065</v>
      </c>
      <c r="D828" s="117">
        <v>1042</v>
      </c>
      <c r="E828" s="117">
        <v>22</v>
      </c>
      <c r="F828" s="117">
        <v>4787</v>
      </c>
      <c r="G828" s="117">
        <v>1454</v>
      </c>
      <c r="H828" s="117">
        <v>2427</v>
      </c>
      <c r="I828" s="117">
        <v>906</v>
      </c>
    </row>
    <row r="829" spans="1:9" x14ac:dyDescent="0.2">
      <c r="A829" s="117"/>
      <c r="B829" s="117" t="s">
        <v>301</v>
      </c>
      <c r="C829" s="117">
        <v>468</v>
      </c>
      <c r="D829" s="117">
        <v>468</v>
      </c>
      <c r="E829" s="117" t="s">
        <v>77</v>
      </c>
      <c r="F829" s="117">
        <v>6728</v>
      </c>
      <c r="G829" s="117">
        <v>1330</v>
      </c>
      <c r="H829" s="117">
        <v>5183</v>
      </c>
      <c r="I829" s="117">
        <v>215</v>
      </c>
    </row>
    <row r="830" spans="1:9" x14ac:dyDescent="0.2">
      <c r="A830" s="117"/>
      <c r="B830" s="117" t="s">
        <v>302</v>
      </c>
      <c r="C830" s="117">
        <v>104</v>
      </c>
      <c r="D830" s="117">
        <v>104</v>
      </c>
      <c r="E830" s="117" t="s">
        <v>77</v>
      </c>
      <c r="F830" s="117">
        <v>4250</v>
      </c>
      <c r="G830" s="117">
        <v>683</v>
      </c>
      <c r="H830" s="117">
        <v>2470</v>
      </c>
      <c r="I830" s="117">
        <v>1097</v>
      </c>
    </row>
    <row r="831" spans="1:9" x14ac:dyDescent="0.2">
      <c r="A831" s="117"/>
      <c r="B831" s="117" t="s">
        <v>303</v>
      </c>
      <c r="C831" s="117">
        <v>167</v>
      </c>
      <c r="D831" s="117">
        <v>167</v>
      </c>
      <c r="E831" s="117" t="s">
        <v>77</v>
      </c>
      <c r="F831" s="117">
        <v>1674</v>
      </c>
      <c r="G831" s="117">
        <v>374</v>
      </c>
      <c r="H831" s="117">
        <v>933</v>
      </c>
      <c r="I831" s="117">
        <v>368</v>
      </c>
    </row>
    <row r="832" spans="1:9" x14ac:dyDescent="0.2">
      <c r="A832" s="117"/>
      <c r="B832" s="117" t="s">
        <v>304</v>
      </c>
      <c r="C832" s="117">
        <v>221</v>
      </c>
      <c r="D832" s="117">
        <v>221</v>
      </c>
      <c r="E832" s="117" t="s">
        <v>77</v>
      </c>
      <c r="F832" s="117">
        <v>2373</v>
      </c>
      <c r="G832" s="117">
        <v>538</v>
      </c>
      <c r="H832" s="117">
        <v>1052</v>
      </c>
      <c r="I832" s="117">
        <v>784</v>
      </c>
    </row>
    <row r="833" spans="1:9" x14ac:dyDescent="0.2">
      <c r="A833" s="117"/>
      <c r="B833" s="117" t="s">
        <v>305</v>
      </c>
      <c r="C833" s="117">
        <v>267</v>
      </c>
      <c r="D833" s="117">
        <v>267</v>
      </c>
      <c r="E833" s="117" t="s">
        <v>77</v>
      </c>
      <c r="F833" s="117">
        <v>2858</v>
      </c>
      <c r="G833" s="117">
        <v>633</v>
      </c>
      <c r="H833" s="117">
        <v>1185</v>
      </c>
      <c r="I833" s="117">
        <v>1040</v>
      </c>
    </row>
    <row r="834" spans="1:9" x14ac:dyDescent="0.2">
      <c r="A834" s="117"/>
      <c r="B834" s="117" t="s">
        <v>306</v>
      </c>
      <c r="C834" s="117">
        <v>481</v>
      </c>
      <c r="D834" s="117">
        <v>464</v>
      </c>
      <c r="E834" s="117">
        <v>18</v>
      </c>
      <c r="F834" s="117">
        <v>3172</v>
      </c>
      <c r="G834" s="117">
        <v>971</v>
      </c>
      <c r="H834" s="117">
        <v>1267</v>
      </c>
      <c r="I834" s="117">
        <v>934</v>
      </c>
    </row>
    <row r="835" spans="1:9" x14ac:dyDescent="0.2">
      <c r="A835" s="117"/>
      <c r="B835" s="117" t="s">
        <v>307</v>
      </c>
      <c r="C835" s="117">
        <v>878</v>
      </c>
      <c r="D835" s="117">
        <v>859</v>
      </c>
      <c r="E835" s="117">
        <v>19</v>
      </c>
      <c r="F835" s="117">
        <v>4456</v>
      </c>
      <c r="G835" s="117">
        <v>1588</v>
      </c>
      <c r="H835" s="117">
        <v>2036</v>
      </c>
      <c r="I835" s="117">
        <v>832</v>
      </c>
    </row>
    <row r="836" spans="1:9" x14ac:dyDescent="0.2">
      <c r="A836" s="117"/>
      <c r="B836" s="117" t="s">
        <v>308</v>
      </c>
      <c r="C836" s="117">
        <v>1788</v>
      </c>
      <c r="D836" s="117">
        <v>1754</v>
      </c>
      <c r="E836" s="117">
        <v>34</v>
      </c>
      <c r="F836" s="117">
        <v>7601</v>
      </c>
      <c r="G836" s="117">
        <v>2669</v>
      </c>
      <c r="H836" s="117">
        <v>3757</v>
      </c>
      <c r="I836" s="117">
        <v>1175</v>
      </c>
    </row>
    <row r="837" spans="1:9" x14ac:dyDescent="0.2">
      <c r="A837" s="117"/>
      <c r="B837" s="117" t="s">
        <v>316</v>
      </c>
      <c r="C837" s="117">
        <v>3112</v>
      </c>
      <c r="D837" s="117">
        <v>3056</v>
      </c>
      <c r="E837" s="117">
        <v>56</v>
      </c>
      <c r="F837" s="117">
        <v>10009</v>
      </c>
      <c r="G837" s="117">
        <v>3477</v>
      </c>
      <c r="H837" s="117">
        <v>5197</v>
      </c>
      <c r="I837" s="117">
        <v>1334</v>
      </c>
    </row>
    <row r="838" spans="1:9" x14ac:dyDescent="0.2">
      <c r="A838" s="117"/>
      <c r="B838" s="117" t="s">
        <v>317</v>
      </c>
      <c r="C838" s="117">
        <v>6543</v>
      </c>
      <c r="D838" s="117">
        <v>6342</v>
      </c>
      <c r="E838" s="117">
        <v>201</v>
      </c>
      <c r="F838" s="117">
        <v>8934</v>
      </c>
      <c r="G838" s="117">
        <v>3378</v>
      </c>
      <c r="H838" s="117">
        <v>5111</v>
      </c>
      <c r="I838" s="117">
        <v>445</v>
      </c>
    </row>
    <row r="839" spans="1:9" x14ac:dyDescent="0.2">
      <c r="A839" s="117"/>
      <c r="B839" s="117" t="s">
        <v>309</v>
      </c>
      <c r="C839" s="117">
        <v>2872</v>
      </c>
      <c r="D839" s="117">
        <v>2808</v>
      </c>
      <c r="E839" s="117">
        <v>64</v>
      </c>
      <c r="F839" s="117">
        <v>8571</v>
      </c>
      <c r="G839" s="117">
        <v>3031</v>
      </c>
      <c r="H839" s="117">
        <v>4414</v>
      </c>
      <c r="I839" s="117">
        <v>1127</v>
      </c>
    </row>
    <row r="840" spans="1:9" x14ac:dyDescent="0.2">
      <c r="A840" s="117"/>
      <c r="B840" s="117" t="s">
        <v>310</v>
      </c>
      <c r="C840" s="117">
        <v>3290</v>
      </c>
      <c r="D840" s="117">
        <v>3210</v>
      </c>
      <c r="E840" s="117">
        <v>80</v>
      </c>
      <c r="F840" s="117">
        <v>9096</v>
      </c>
      <c r="G840" s="117">
        <v>3220</v>
      </c>
      <c r="H840" s="117">
        <v>4797</v>
      </c>
      <c r="I840" s="117">
        <v>1079</v>
      </c>
    </row>
    <row r="841" spans="1:9" x14ac:dyDescent="0.2">
      <c r="A841" s="117"/>
      <c r="B841" s="117" t="s">
        <v>318</v>
      </c>
      <c r="C841" s="117">
        <v>4124</v>
      </c>
      <c r="D841" s="117">
        <v>4026</v>
      </c>
      <c r="E841" s="117">
        <v>99</v>
      </c>
      <c r="F841" s="117">
        <v>9691</v>
      </c>
      <c r="G841" s="117">
        <v>3448</v>
      </c>
      <c r="H841" s="117">
        <v>5172</v>
      </c>
      <c r="I841" s="117">
        <v>1072</v>
      </c>
    </row>
    <row r="842" spans="1:9" x14ac:dyDescent="0.2">
      <c r="A842" s="117" t="s">
        <v>31</v>
      </c>
      <c r="B842" s="117" t="s">
        <v>7</v>
      </c>
      <c r="C842" s="117">
        <v>1212</v>
      </c>
      <c r="D842" s="117">
        <v>1144</v>
      </c>
      <c r="E842" s="117">
        <v>67</v>
      </c>
      <c r="F842" s="117">
        <v>5868</v>
      </c>
      <c r="G842" s="117">
        <v>1532</v>
      </c>
      <c r="H842" s="117">
        <v>3259</v>
      </c>
      <c r="I842" s="117">
        <v>1078</v>
      </c>
    </row>
    <row r="843" spans="1:9" x14ac:dyDescent="0.2">
      <c r="A843" s="117"/>
      <c r="B843" s="117" t="s">
        <v>301</v>
      </c>
      <c r="C843" s="117">
        <v>230</v>
      </c>
      <c r="D843" s="117">
        <v>230</v>
      </c>
      <c r="E843" s="117" t="s">
        <v>77</v>
      </c>
      <c r="F843" s="117">
        <v>6828</v>
      </c>
      <c r="G843" s="117">
        <v>1073</v>
      </c>
      <c r="H843" s="117">
        <v>5228</v>
      </c>
      <c r="I843" s="117">
        <v>527</v>
      </c>
    </row>
    <row r="844" spans="1:9" x14ac:dyDescent="0.2">
      <c r="A844" s="117"/>
      <c r="B844" s="117" t="s">
        <v>302</v>
      </c>
      <c r="C844" s="117">
        <v>108</v>
      </c>
      <c r="D844" s="117">
        <v>108</v>
      </c>
      <c r="E844" s="117" t="s">
        <v>77</v>
      </c>
      <c r="F844" s="117">
        <v>3646</v>
      </c>
      <c r="G844" s="117">
        <v>523</v>
      </c>
      <c r="H844" s="117">
        <v>2117</v>
      </c>
      <c r="I844" s="117">
        <v>1007</v>
      </c>
    </row>
    <row r="845" spans="1:9" x14ac:dyDescent="0.2">
      <c r="A845" s="117"/>
      <c r="B845" s="117" t="s">
        <v>303</v>
      </c>
      <c r="C845" s="117">
        <v>157</v>
      </c>
      <c r="D845" s="117">
        <v>157</v>
      </c>
      <c r="E845" s="117" t="s">
        <v>77</v>
      </c>
      <c r="F845" s="117">
        <v>2729</v>
      </c>
      <c r="G845" s="117">
        <v>447</v>
      </c>
      <c r="H845" s="117">
        <v>1556</v>
      </c>
      <c r="I845" s="117">
        <v>726</v>
      </c>
    </row>
    <row r="846" spans="1:9" x14ac:dyDescent="0.2">
      <c r="A846" s="117"/>
      <c r="B846" s="117" t="s">
        <v>304</v>
      </c>
      <c r="C846" s="117">
        <v>487</v>
      </c>
      <c r="D846" s="117">
        <v>370</v>
      </c>
      <c r="E846" s="117">
        <v>117</v>
      </c>
      <c r="F846" s="117">
        <v>3705</v>
      </c>
      <c r="G846" s="117">
        <v>912</v>
      </c>
      <c r="H846" s="117">
        <v>2022</v>
      </c>
      <c r="I846" s="117">
        <v>771</v>
      </c>
    </row>
    <row r="847" spans="1:9" x14ac:dyDescent="0.2">
      <c r="A847" s="117"/>
      <c r="B847" s="117" t="s">
        <v>305</v>
      </c>
      <c r="C847" s="117">
        <v>260</v>
      </c>
      <c r="D847" s="117">
        <v>260</v>
      </c>
      <c r="E847" s="117" t="s">
        <v>77</v>
      </c>
      <c r="F847" s="117">
        <v>3938</v>
      </c>
      <c r="G847" s="117">
        <v>924</v>
      </c>
      <c r="H847" s="117">
        <v>2178</v>
      </c>
      <c r="I847" s="117">
        <v>836</v>
      </c>
    </row>
    <row r="848" spans="1:9" x14ac:dyDescent="0.2">
      <c r="A848" s="117"/>
      <c r="B848" s="117" t="s">
        <v>306</v>
      </c>
      <c r="C848" s="117">
        <v>348</v>
      </c>
      <c r="D848" s="117">
        <v>339</v>
      </c>
      <c r="E848" s="117">
        <v>9</v>
      </c>
      <c r="F848" s="117">
        <v>4420</v>
      </c>
      <c r="G848" s="117">
        <v>1035</v>
      </c>
      <c r="H848" s="117">
        <v>2210</v>
      </c>
      <c r="I848" s="117">
        <v>1175</v>
      </c>
    </row>
    <row r="849" spans="1:9" x14ac:dyDescent="0.2">
      <c r="A849" s="117"/>
      <c r="B849" s="117" t="s">
        <v>307</v>
      </c>
      <c r="C849" s="117">
        <v>770</v>
      </c>
      <c r="D849" s="117">
        <v>741</v>
      </c>
      <c r="E849" s="117">
        <v>28</v>
      </c>
      <c r="F849" s="117">
        <v>5640</v>
      </c>
      <c r="G849" s="117">
        <v>1620</v>
      </c>
      <c r="H849" s="117">
        <v>2803</v>
      </c>
      <c r="I849" s="117">
        <v>1217</v>
      </c>
    </row>
    <row r="850" spans="1:9" x14ac:dyDescent="0.2">
      <c r="A850" s="117"/>
      <c r="B850" s="117" t="s">
        <v>308</v>
      </c>
      <c r="C850" s="117">
        <v>1274</v>
      </c>
      <c r="D850" s="117">
        <v>1210</v>
      </c>
      <c r="E850" s="117">
        <v>64</v>
      </c>
      <c r="F850" s="117">
        <v>8626</v>
      </c>
      <c r="G850" s="117">
        <v>2124</v>
      </c>
      <c r="H850" s="117">
        <v>4899</v>
      </c>
      <c r="I850" s="117">
        <v>1603</v>
      </c>
    </row>
    <row r="851" spans="1:9" x14ac:dyDescent="0.2">
      <c r="A851" s="117"/>
      <c r="B851" s="117" t="s">
        <v>316</v>
      </c>
      <c r="C851" s="117">
        <v>2699</v>
      </c>
      <c r="D851" s="117">
        <v>2519</v>
      </c>
      <c r="E851" s="117">
        <v>180</v>
      </c>
      <c r="F851" s="117">
        <v>10258</v>
      </c>
      <c r="G851" s="117">
        <v>3039</v>
      </c>
      <c r="H851" s="117">
        <v>5667</v>
      </c>
      <c r="I851" s="117">
        <v>1551</v>
      </c>
    </row>
    <row r="852" spans="1:9" x14ac:dyDescent="0.2">
      <c r="A852" s="117"/>
      <c r="B852" s="117" t="s">
        <v>317</v>
      </c>
      <c r="C852" s="117">
        <v>5994</v>
      </c>
      <c r="D852" s="117">
        <v>5710</v>
      </c>
      <c r="E852" s="117">
        <v>284</v>
      </c>
      <c r="F852" s="117">
        <v>7639</v>
      </c>
      <c r="G852" s="117">
        <v>2948</v>
      </c>
      <c r="H852" s="117">
        <v>4294</v>
      </c>
      <c r="I852" s="117">
        <v>397</v>
      </c>
    </row>
    <row r="853" spans="1:9" x14ac:dyDescent="0.2">
      <c r="A853" s="117"/>
      <c r="B853" s="117" t="s">
        <v>309</v>
      </c>
      <c r="C853" s="117">
        <v>2851</v>
      </c>
      <c r="D853" s="117">
        <v>2697</v>
      </c>
      <c r="E853" s="117">
        <v>154</v>
      </c>
      <c r="F853" s="117">
        <v>8933</v>
      </c>
      <c r="G853" s="117">
        <v>2619</v>
      </c>
      <c r="H853" s="117">
        <v>5011</v>
      </c>
      <c r="I853" s="117">
        <v>1303</v>
      </c>
    </row>
    <row r="854" spans="1:9" x14ac:dyDescent="0.2">
      <c r="A854" s="117"/>
      <c r="B854" s="117" t="s">
        <v>310</v>
      </c>
      <c r="C854" s="117">
        <v>3297</v>
      </c>
      <c r="D854" s="117">
        <v>3112</v>
      </c>
      <c r="E854" s="117">
        <v>185</v>
      </c>
      <c r="F854" s="117">
        <v>9023</v>
      </c>
      <c r="G854" s="117">
        <v>2778</v>
      </c>
      <c r="H854" s="117">
        <v>5043</v>
      </c>
      <c r="I854" s="117">
        <v>1202</v>
      </c>
    </row>
    <row r="855" spans="1:9" x14ac:dyDescent="0.2">
      <c r="A855" s="117"/>
      <c r="B855" s="117" t="s">
        <v>318</v>
      </c>
      <c r="C855" s="117">
        <v>4068</v>
      </c>
      <c r="D855" s="117">
        <v>3844</v>
      </c>
      <c r="E855" s="117">
        <v>223</v>
      </c>
      <c r="F855" s="117">
        <v>9170</v>
      </c>
      <c r="G855" s="117">
        <v>3001</v>
      </c>
      <c r="H855" s="117">
        <v>5097</v>
      </c>
      <c r="I855" s="117">
        <v>1072</v>
      </c>
    </row>
    <row r="856" spans="1:9" x14ac:dyDescent="0.2">
      <c r="A856" s="117" t="s">
        <v>241</v>
      </c>
      <c r="B856" s="117"/>
      <c r="C856" s="117"/>
      <c r="D856" s="117"/>
      <c r="E856" s="117"/>
      <c r="F856" s="117"/>
      <c r="G856" s="117"/>
      <c r="H856" s="117"/>
      <c r="I856" s="117"/>
    </row>
    <row r="857" spans="1:9" x14ac:dyDescent="0.2">
      <c r="A857" s="117" t="s">
        <v>7</v>
      </c>
      <c r="B857" s="117" t="s">
        <v>7</v>
      </c>
      <c r="C857" s="117">
        <v>1023</v>
      </c>
      <c r="D857" s="117">
        <v>1007</v>
      </c>
      <c r="E857" s="117">
        <v>16</v>
      </c>
      <c r="F857" s="117">
        <v>5573</v>
      </c>
      <c r="G857" s="117">
        <v>1356</v>
      </c>
      <c r="H857" s="117">
        <v>3272</v>
      </c>
      <c r="I857" s="117">
        <v>945</v>
      </c>
    </row>
    <row r="858" spans="1:9" x14ac:dyDescent="0.2">
      <c r="A858" s="117"/>
      <c r="B858" s="117" t="s">
        <v>301</v>
      </c>
      <c r="C858" s="117">
        <v>380</v>
      </c>
      <c r="D858" s="117">
        <v>364</v>
      </c>
      <c r="E858" s="117">
        <v>16</v>
      </c>
      <c r="F858" s="117">
        <v>5156</v>
      </c>
      <c r="G858" s="117">
        <v>1041</v>
      </c>
      <c r="H858" s="117">
        <v>3938</v>
      </c>
      <c r="I858" s="117">
        <v>176</v>
      </c>
    </row>
    <row r="859" spans="1:9" x14ac:dyDescent="0.2">
      <c r="A859" s="117"/>
      <c r="B859" s="117" t="s">
        <v>302</v>
      </c>
      <c r="C859" s="117">
        <v>113</v>
      </c>
      <c r="D859" s="117">
        <v>113</v>
      </c>
      <c r="E859" s="117" t="s">
        <v>77</v>
      </c>
      <c r="F859" s="117">
        <v>3741</v>
      </c>
      <c r="G859" s="117">
        <v>507</v>
      </c>
      <c r="H859" s="117">
        <v>2668</v>
      </c>
      <c r="I859" s="117">
        <v>566</v>
      </c>
    </row>
    <row r="860" spans="1:9" x14ac:dyDescent="0.2">
      <c r="A860" s="117"/>
      <c r="B860" s="117" t="s">
        <v>303</v>
      </c>
      <c r="C860" s="117">
        <v>182</v>
      </c>
      <c r="D860" s="117">
        <v>182</v>
      </c>
      <c r="E860" s="117" t="s">
        <v>77</v>
      </c>
      <c r="F860" s="117">
        <v>1786</v>
      </c>
      <c r="G860" s="117">
        <v>272</v>
      </c>
      <c r="H860" s="117">
        <v>1185</v>
      </c>
      <c r="I860" s="117">
        <v>329</v>
      </c>
    </row>
    <row r="861" spans="1:9" x14ac:dyDescent="0.2">
      <c r="A861" s="117"/>
      <c r="B861" s="117" t="s">
        <v>304</v>
      </c>
      <c r="C861" s="117">
        <v>255</v>
      </c>
      <c r="D861" s="117">
        <v>244</v>
      </c>
      <c r="E861" s="117">
        <v>12</v>
      </c>
      <c r="F861" s="117">
        <v>3395</v>
      </c>
      <c r="G861" s="117">
        <v>583</v>
      </c>
      <c r="H861" s="117">
        <v>1757</v>
      </c>
      <c r="I861" s="117">
        <v>1055</v>
      </c>
    </row>
    <row r="862" spans="1:9" x14ac:dyDescent="0.2">
      <c r="A862" s="117"/>
      <c r="B862" s="117" t="s">
        <v>305</v>
      </c>
      <c r="C862" s="117">
        <v>247</v>
      </c>
      <c r="D862" s="117">
        <v>247</v>
      </c>
      <c r="E862" s="117" t="s">
        <v>77</v>
      </c>
      <c r="F862" s="117">
        <v>2948</v>
      </c>
      <c r="G862" s="117">
        <v>662</v>
      </c>
      <c r="H862" s="117">
        <v>1747</v>
      </c>
      <c r="I862" s="117">
        <v>539</v>
      </c>
    </row>
    <row r="863" spans="1:9" x14ac:dyDescent="0.2">
      <c r="A863" s="117"/>
      <c r="B863" s="117" t="s">
        <v>306</v>
      </c>
      <c r="C863" s="117">
        <v>426</v>
      </c>
      <c r="D863" s="117">
        <v>426</v>
      </c>
      <c r="E863" s="117" t="s">
        <v>77</v>
      </c>
      <c r="F863" s="117">
        <v>4091</v>
      </c>
      <c r="G863" s="117">
        <v>886</v>
      </c>
      <c r="H863" s="117">
        <v>2198</v>
      </c>
      <c r="I863" s="117">
        <v>1007</v>
      </c>
    </row>
    <row r="864" spans="1:9" x14ac:dyDescent="0.2">
      <c r="A864" s="117"/>
      <c r="B864" s="117" t="s">
        <v>307</v>
      </c>
      <c r="C864" s="117">
        <v>804</v>
      </c>
      <c r="D864" s="117">
        <v>804</v>
      </c>
      <c r="E864" s="117" t="s">
        <v>77</v>
      </c>
      <c r="F864" s="117">
        <v>5174</v>
      </c>
      <c r="G864" s="117">
        <v>1216</v>
      </c>
      <c r="H864" s="117">
        <v>2999</v>
      </c>
      <c r="I864" s="117">
        <v>959</v>
      </c>
    </row>
    <row r="865" spans="1:9" x14ac:dyDescent="0.2">
      <c r="A865" s="117"/>
      <c r="B865" s="117" t="s">
        <v>308</v>
      </c>
      <c r="C865" s="117">
        <v>1399</v>
      </c>
      <c r="D865" s="117">
        <v>1399</v>
      </c>
      <c r="E865" s="117" t="s">
        <v>77</v>
      </c>
      <c r="F865" s="117">
        <v>8922</v>
      </c>
      <c r="G865" s="117">
        <v>2209</v>
      </c>
      <c r="H865" s="117">
        <v>5284</v>
      </c>
      <c r="I865" s="117">
        <v>1428</v>
      </c>
    </row>
    <row r="866" spans="1:9" x14ac:dyDescent="0.2">
      <c r="A866" s="117"/>
      <c r="B866" s="117" t="s">
        <v>316</v>
      </c>
      <c r="C866" s="117">
        <v>2693</v>
      </c>
      <c r="D866" s="117">
        <v>2622</v>
      </c>
      <c r="E866" s="117">
        <v>71</v>
      </c>
      <c r="F866" s="117">
        <v>10984</v>
      </c>
      <c r="G866" s="117">
        <v>3402</v>
      </c>
      <c r="H866" s="117">
        <v>6203</v>
      </c>
      <c r="I866" s="117">
        <v>1379</v>
      </c>
    </row>
    <row r="867" spans="1:9" x14ac:dyDescent="0.2">
      <c r="A867" s="117"/>
      <c r="B867" s="117" t="s">
        <v>317</v>
      </c>
      <c r="C867" s="117">
        <v>4862</v>
      </c>
      <c r="D867" s="117">
        <v>4742</v>
      </c>
      <c r="E867" s="117">
        <v>120</v>
      </c>
      <c r="F867" s="117">
        <v>9529</v>
      </c>
      <c r="G867" s="117">
        <v>2767</v>
      </c>
      <c r="H867" s="117">
        <v>5382</v>
      </c>
      <c r="I867" s="117">
        <v>1380</v>
      </c>
    </row>
    <row r="868" spans="1:9" x14ac:dyDescent="0.2">
      <c r="A868" s="117"/>
      <c r="B868" s="117" t="s">
        <v>309</v>
      </c>
      <c r="C868" s="117">
        <v>2480</v>
      </c>
      <c r="D868" s="117">
        <v>2433</v>
      </c>
      <c r="E868" s="117">
        <v>46</v>
      </c>
      <c r="F868" s="117">
        <v>9728</v>
      </c>
      <c r="G868" s="117">
        <v>2714</v>
      </c>
      <c r="H868" s="117">
        <v>5611</v>
      </c>
      <c r="I868" s="117">
        <v>1403</v>
      </c>
    </row>
    <row r="869" spans="1:9" x14ac:dyDescent="0.2">
      <c r="A869" s="117"/>
      <c r="B869" s="117" t="s">
        <v>310</v>
      </c>
      <c r="C869" s="117">
        <v>2898</v>
      </c>
      <c r="D869" s="117">
        <v>2838</v>
      </c>
      <c r="E869" s="117">
        <v>60</v>
      </c>
      <c r="F869" s="117">
        <v>10362</v>
      </c>
      <c r="G869" s="117">
        <v>2904</v>
      </c>
      <c r="H869" s="117">
        <v>5974</v>
      </c>
      <c r="I869" s="117">
        <v>1484</v>
      </c>
    </row>
    <row r="870" spans="1:9" x14ac:dyDescent="0.2">
      <c r="A870" s="117"/>
      <c r="B870" s="117" t="s">
        <v>318</v>
      </c>
      <c r="C870" s="117">
        <v>3468</v>
      </c>
      <c r="D870" s="117">
        <v>3379</v>
      </c>
      <c r="E870" s="117">
        <v>88</v>
      </c>
      <c r="F870" s="117">
        <v>10465</v>
      </c>
      <c r="G870" s="117">
        <v>3175</v>
      </c>
      <c r="H870" s="117">
        <v>5910</v>
      </c>
      <c r="I870" s="117">
        <v>1379</v>
      </c>
    </row>
    <row r="871" spans="1:9" x14ac:dyDescent="0.2">
      <c r="A871" s="117" t="s">
        <v>30</v>
      </c>
      <c r="B871" s="117" t="s">
        <v>7</v>
      </c>
      <c r="C871" s="117">
        <v>990</v>
      </c>
      <c r="D871" s="117">
        <v>974</v>
      </c>
      <c r="E871" s="117">
        <v>16</v>
      </c>
      <c r="F871" s="117">
        <v>4905</v>
      </c>
      <c r="G871" s="117">
        <v>1303</v>
      </c>
      <c r="H871" s="117">
        <v>2801</v>
      </c>
      <c r="I871" s="117">
        <v>801</v>
      </c>
    </row>
    <row r="872" spans="1:9" x14ac:dyDescent="0.2">
      <c r="A872" s="117"/>
      <c r="B872" s="117" t="s">
        <v>301</v>
      </c>
      <c r="C872" s="117">
        <v>413</v>
      </c>
      <c r="D872" s="117">
        <v>413</v>
      </c>
      <c r="E872" s="117" t="s">
        <v>77</v>
      </c>
      <c r="F872" s="117">
        <v>5184</v>
      </c>
      <c r="G872" s="117">
        <v>1034</v>
      </c>
      <c r="H872" s="117">
        <v>4035</v>
      </c>
      <c r="I872" s="117">
        <v>115</v>
      </c>
    </row>
    <row r="873" spans="1:9" x14ac:dyDescent="0.2">
      <c r="A873" s="117"/>
      <c r="B873" s="117" t="s">
        <v>302</v>
      </c>
      <c r="C873" s="117">
        <v>148</v>
      </c>
      <c r="D873" s="117">
        <v>148</v>
      </c>
      <c r="E873" s="117" t="s">
        <v>77</v>
      </c>
      <c r="F873" s="117">
        <v>3649</v>
      </c>
      <c r="G873" s="117">
        <v>512</v>
      </c>
      <c r="H873" s="117">
        <v>2752</v>
      </c>
      <c r="I873" s="117">
        <v>385</v>
      </c>
    </row>
    <row r="874" spans="1:9" x14ac:dyDescent="0.2">
      <c r="A874" s="117"/>
      <c r="B874" s="117" t="s">
        <v>303</v>
      </c>
      <c r="C874" s="117">
        <v>165</v>
      </c>
      <c r="D874" s="117">
        <v>165</v>
      </c>
      <c r="E874" s="117" t="s">
        <v>77</v>
      </c>
      <c r="F874" s="117">
        <v>1379</v>
      </c>
      <c r="G874" s="117">
        <v>258</v>
      </c>
      <c r="H874" s="117">
        <v>767</v>
      </c>
      <c r="I874" s="117">
        <v>353</v>
      </c>
    </row>
    <row r="875" spans="1:9" x14ac:dyDescent="0.2">
      <c r="A875" s="117"/>
      <c r="B875" s="117" t="s">
        <v>304</v>
      </c>
      <c r="C875" s="117">
        <v>181</v>
      </c>
      <c r="D875" s="117">
        <v>181</v>
      </c>
      <c r="E875" s="117" t="s">
        <v>77</v>
      </c>
      <c r="F875" s="117">
        <v>2480</v>
      </c>
      <c r="G875" s="117">
        <v>463</v>
      </c>
      <c r="H875" s="117">
        <v>1142</v>
      </c>
      <c r="I875" s="117">
        <v>875</v>
      </c>
    </row>
    <row r="876" spans="1:9" x14ac:dyDescent="0.2">
      <c r="A876" s="117"/>
      <c r="B876" s="117" t="s">
        <v>305</v>
      </c>
      <c r="C876" s="117">
        <v>172</v>
      </c>
      <c r="D876" s="117">
        <v>172</v>
      </c>
      <c r="E876" s="117" t="s">
        <v>77</v>
      </c>
      <c r="F876" s="117">
        <v>2111</v>
      </c>
      <c r="G876" s="117">
        <v>452</v>
      </c>
      <c r="H876" s="117">
        <v>1183</v>
      </c>
      <c r="I876" s="117">
        <v>475</v>
      </c>
    </row>
    <row r="877" spans="1:9" x14ac:dyDescent="0.2">
      <c r="A877" s="117"/>
      <c r="B877" s="117" t="s">
        <v>306</v>
      </c>
      <c r="C877" s="117">
        <v>522</v>
      </c>
      <c r="D877" s="117">
        <v>522</v>
      </c>
      <c r="E877" s="117" t="s">
        <v>77</v>
      </c>
      <c r="F877" s="117">
        <v>3379</v>
      </c>
      <c r="G877" s="117">
        <v>735</v>
      </c>
      <c r="H877" s="117">
        <v>1778</v>
      </c>
      <c r="I877" s="117">
        <v>865</v>
      </c>
    </row>
    <row r="878" spans="1:9" x14ac:dyDescent="0.2">
      <c r="A878" s="117"/>
      <c r="B878" s="117" t="s">
        <v>307</v>
      </c>
      <c r="C878" s="117">
        <v>935</v>
      </c>
      <c r="D878" s="117">
        <v>935</v>
      </c>
      <c r="E878" s="117" t="s">
        <v>77</v>
      </c>
      <c r="F878" s="117">
        <v>4750</v>
      </c>
      <c r="G878" s="117">
        <v>1308</v>
      </c>
      <c r="H878" s="117">
        <v>2753</v>
      </c>
      <c r="I878" s="117">
        <v>689</v>
      </c>
    </row>
    <row r="879" spans="1:9" x14ac:dyDescent="0.2">
      <c r="A879" s="117"/>
      <c r="B879" s="117" t="s">
        <v>308</v>
      </c>
      <c r="C879" s="117">
        <v>1605</v>
      </c>
      <c r="D879" s="117">
        <v>1605</v>
      </c>
      <c r="E879" s="117" t="s">
        <v>77</v>
      </c>
      <c r="F879" s="117">
        <v>8423</v>
      </c>
      <c r="G879" s="117">
        <v>2425</v>
      </c>
      <c r="H879" s="117">
        <v>4672</v>
      </c>
      <c r="I879" s="117">
        <v>1325</v>
      </c>
    </row>
    <row r="880" spans="1:9" x14ac:dyDescent="0.2">
      <c r="A880" s="117"/>
      <c r="B880" s="117" t="s">
        <v>316</v>
      </c>
      <c r="C880" s="117">
        <v>2830</v>
      </c>
      <c r="D880" s="117">
        <v>2692</v>
      </c>
      <c r="E880" s="117">
        <v>137</v>
      </c>
      <c r="F880" s="117">
        <v>10739</v>
      </c>
      <c r="G880" s="117">
        <v>3577</v>
      </c>
      <c r="H880" s="117">
        <v>5855</v>
      </c>
      <c r="I880" s="117">
        <v>1307</v>
      </c>
    </row>
    <row r="881" spans="1:9" x14ac:dyDescent="0.2">
      <c r="A881" s="117"/>
      <c r="B881" s="117" t="s">
        <v>317</v>
      </c>
      <c r="C881" s="117">
        <v>5484</v>
      </c>
      <c r="D881" s="117">
        <v>5397</v>
      </c>
      <c r="E881" s="117">
        <v>87</v>
      </c>
      <c r="F881" s="117">
        <v>10563</v>
      </c>
      <c r="G881" s="117">
        <v>3296</v>
      </c>
      <c r="H881" s="117">
        <v>5974</v>
      </c>
      <c r="I881" s="117">
        <v>1294</v>
      </c>
    </row>
    <row r="882" spans="1:9" x14ac:dyDescent="0.2">
      <c r="A882" s="117"/>
      <c r="B882" s="117" t="s">
        <v>309</v>
      </c>
      <c r="C882" s="117">
        <v>2541</v>
      </c>
      <c r="D882" s="117">
        <v>2484</v>
      </c>
      <c r="E882" s="117">
        <v>58</v>
      </c>
      <c r="F882" s="117">
        <v>9490</v>
      </c>
      <c r="G882" s="117">
        <v>2930</v>
      </c>
      <c r="H882" s="117">
        <v>5245</v>
      </c>
      <c r="I882" s="117">
        <v>1315</v>
      </c>
    </row>
    <row r="883" spans="1:9" x14ac:dyDescent="0.2">
      <c r="A883" s="117"/>
      <c r="B883" s="117" t="s">
        <v>310</v>
      </c>
      <c r="C883" s="117">
        <v>2965</v>
      </c>
      <c r="D883" s="117">
        <v>2887</v>
      </c>
      <c r="E883" s="117">
        <v>78</v>
      </c>
      <c r="F883" s="117">
        <v>10217</v>
      </c>
      <c r="G883" s="117">
        <v>3151</v>
      </c>
      <c r="H883" s="117">
        <v>5701</v>
      </c>
      <c r="I883" s="117">
        <v>1365</v>
      </c>
    </row>
    <row r="884" spans="1:9" x14ac:dyDescent="0.2">
      <c r="A884" s="117"/>
      <c r="B884" s="117" t="s">
        <v>318</v>
      </c>
      <c r="C884" s="117">
        <v>3593</v>
      </c>
      <c r="D884" s="117">
        <v>3471</v>
      </c>
      <c r="E884" s="117">
        <v>123</v>
      </c>
      <c r="F884" s="117">
        <v>10688</v>
      </c>
      <c r="G884" s="117">
        <v>3496</v>
      </c>
      <c r="H884" s="117">
        <v>5889</v>
      </c>
      <c r="I884" s="117">
        <v>1303</v>
      </c>
    </row>
    <row r="885" spans="1:9" x14ac:dyDescent="0.2">
      <c r="A885" s="117" t="s">
        <v>31</v>
      </c>
      <c r="B885" s="117" t="s">
        <v>7</v>
      </c>
      <c r="C885" s="117">
        <v>1055</v>
      </c>
      <c r="D885" s="117">
        <v>1039</v>
      </c>
      <c r="E885" s="117">
        <v>16</v>
      </c>
      <c r="F885" s="117">
        <v>6215</v>
      </c>
      <c r="G885" s="117">
        <v>1407</v>
      </c>
      <c r="H885" s="117">
        <v>3725</v>
      </c>
      <c r="I885" s="117">
        <v>1083</v>
      </c>
    </row>
    <row r="886" spans="1:9" x14ac:dyDescent="0.2">
      <c r="A886" s="117"/>
      <c r="B886" s="117" t="s">
        <v>301</v>
      </c>
      <c r="C886" s="117">
        <v>346</v>
      </c>
      <c r="D886" s="117">
        <v>314</v>
      </c>
      <c r="E886" s="117">
        <v>32</v>
      </c>
      <c r="F886" s="117">
        <v>5127</v>
      </c>
      <c r="G886" s="117">
        <v>1050</v>
      </c>
      <c r="H886" s="117">
        <v>3838</v>
      </c>
      <c r="I886" s="117">
        <v>239</v>
      </c>
    </row>
    <row r="887" spans="1:9" x14ac:dyDescent="0.2">
      <c r="A887" s="117"/>
      <c r="B887" s="117" t="s">
        <v>302</v>
      </c>
      <c r="C887" s="117">
        <v>77</v>
      </c>
      <c r="D887" s="117">
        <v>77</v>
      </c>
      <c r="E887" s="117" t="s">
        <v>77</v>
      </c>
      <c r="F887" s="117">
        <v>3836</v>
      </c>
      <c r="G887" s="117">
        <v>501</v>
      </c>
      <c r="H887" s="117">
        <v>2581</v>
      </c>
      <c r="I887" s="117">
        <v>754</v>
      </c>
    </row>
    <row r="888" spans="1:9" x14ac:dyDescent="0.2">
      <c r="A888" s="117"/>
      <c r="B888" s="117" t="s">
        <v>303</v>
      </c>
      <c r="C888" s="117">
        <v>200</v>
      </c>
      <c r="D888" s="117">
        <v>200</v>
      </c>
      <c r="E888" s="117" t="s">
        <v>77</v>
      </c>
      <c r="F888" s="117">
        <v>2235</v>
      </c>
      <c r="G888" s="117">
        <v>288</v>
      </c>
      <c r="H888" s="117">
        <v>1644</v>
      </c>
      <c r="I888" s="117">
        <v>302</v>
      </c>
    </row>
    <row r="889" spans="1:9" x14ac:dyDescent="0.2">
      <c r="A889" s="117"/>
      <c r="B889" s="117" t="s">
        <v>304</v>
      </c>
      <c r="C889" s="117">
        <v>338</v>
      </c>
      <c r="D889" s="117">
        <v>313</v>
      </c>
      <c r="E889" s="117">
        <v>25</v>
      </c>
      <c r="F889" s="117">
        <v>4417</v>
      </c>
      <c r="G889" s="117">
        <v>718</v>
      </c>
      <c r="H889" s="117">
        <v>2443</v>
      </c>
      <c r="I889" s="117">
        <v>1257</v>
      </c>
    </row>
    <row r="890" spans="1:9" x14ac:dyDescent="0.2">
      <c r="A890" s="117"/>
      <c r="B890" s="117" t="s">
        <v>305</v>
      </c>
      <c r="C890" s="117">
        <v>326</v>
      </c>
      <c r="D890" s="117">
        <v>326</v>
      </c>
      <c r="E890" s="117" t="s">
        <v>77</v>
      </c>
      <c r="F890" s="117">
        <v>3827</v>
      </c>
      <c r="G890" s="117">
        <v>883</v>
      </c>
      <c r="H890" s="117">
        <v>2338</v>
      </c>
      <c r="I890" s="117">
        <v>606</v>
      </c>
    </row>
    <row r="891" spans="1:9" x14ac:dyDescent="0.2">
      <c r="A891" s="117"/>
      <c r="B891" s="117" t="s">
        <v>306</v>
      </c>
      <c r="C891" s="117">
        <v>326</v>
      </c>
      <c r="D891" s="117">
        <v>326</v>
      </c>
      <c r="E891" s="117" t="s">
        <v>77</v>
      </c>
      <c r="F891" s="117">
        <v>4833</v>
      </c>
      <c r="G891" s="117">
        <v>1042</v>
      </c>
      <c r="H891" s="117">
        <v>2636</v>
      </c>
      <c r="I891" s="117">
        <v>1155</v>
      </c>
    </row>
    <row r="892" spans="1:9" x14ac:dyDescent="0.2">
      <c r="A892" s="117"/>
      <c r="B892" s="117" t="s">
        <v>307</v>
      </c>
      <c r="C892" s="117">
        <v>673</v>
      </c>
      <c r="D892" s="117">
        <v>673</v>
      </c>
      <c r="E892" s="117" t="s">
        <v>77</v>
      </c>
      <c r="F892" s="117">
        <v>5599</v>
      </c>
      <c r="G892" s="117">
        <v>1124</v>
      </c>
      <c r="H892" s="117">
        <v>3245</v>
      </c>
      <c r="I892" s="117">
        <v>1230</v>
      </c>
    </row>
    <row r="893" spans="1:9" x14ac:dyDescent="0.2">
      <c r="A893" s="117"/>
      <c r="B893" s="117" t="s">
        <v>308</v>
      </c>
      <c r="C893" s="117">
        <v>1202</v>
      </c>
      <c r="D893" s="117">
        <v>1202</v>
      </c>
      <c r="E893" s="117" t="s">
        <v>77</v>
      </c>
      <c r="F893" s="117">
        <v>9397</v>
      </c>
      <c r="G893" s="117">
        <v>2003</v>
      </c>
      <c r="H893" s="117">
        <v>5868</v>
      </c>
      <c r="I893" s="117">
        <v>1526</v>
      </c>
    </row>
    <row r="894" spans="1:9" x14ac:dyDescent="0.2">
      <c r="A894" s="117"/>
      <c r="B894" s="117" t="s">
        <v>316</v>
      </c>
      <c r="C894" s="117">
        <v>2586</v>
      </c>
      <c r="D894" s="117">
        <v>2568</v>
      </c>
      <c r="E894" s="117">
        <v>18</v>
      </c>
      <c r="F894" s="117">
        <v>11176</v>
      </c>
      <c r="G894" s="117">
        <v>3265</v>
      </c>
      <c r="H894" s="117">
        <v>6476</v>
      </c>
      <c r="I894" s="117">
        <v>1436</v>
      </c>
    </row>
    <row r="895" spans="1:9" x14ac:dyDescent="0.2">
      <c r="A895" s="117"/>
      <c r="B895" s="117" t="s">
        <v>317</v>
      </c>
      <c r="C895" s="117">
        <v>4570</v>
      </c>
      <c r="D895" s="117">
        <v>4434</v>
      </c>
      <c r="E895" s="117">
        <v>136</v>
      </c>
      <c r="F895" s="117">
        <v>9043</v>
      </c>
      <c r="G895" s="117">
        <v>2519</v>
      </c>
      <c r="H895" s="117">
        <v>5103</v>
      </c>
      <c r="I895" s="117">
        <v>1421</v>
      </c>
    </row>
    <row r="896" spans="1:9" x14ac:dyDescent="0.2">
      <c r="A896" s="117"/>
      <c r="B896" s="117" t="s">
        <v>309</v>
      </c>
      <c r="C896" s="117">
        <v>2431</v>
      </c>
      <c r="D896" s="117">
        <v>2394</v>
      </c>
      <c r="E896" s="117">
        <v>37</v>
      </c>
      <c r="F896" s="117">
        <v>9915</v>
      </c>
      <c r="G896" s="117">
        <v>2544</v>
      </c>
      <c r="H896" s="117">
        <v>5899</v>
      </c>
      <c r="I896" s="117">
        <v>1472</v>
      </c>
    </row>
    <row r="897" spans="1:9" x14ac:dyDescent="0.2">
      <c r="A897" s="117"/>
      <c r="B897" s="117" t="s">
        <v>310</v>
      </c>
      <c r="C897" s="117">
        <v>2848</v>
      </c>
      <c r="D897" s="117">
        <v>2802</v>
      </c>
      <c r="E897" s="117">
        <v>47</v>
      </c>
      <c r="F897" s="117">
        <v>10468</v>
      </c>
      <c r="G897" s="117">
        <v>2721</v>
      </c>
      <c r="H897" s="117">
        <v>6175</v>
      </c>
      <c r="I897" s="117">
        <v>1572</v>
      </c>
    </row>
    <row r="898" spans="1:9" x14ac:dyDescent="0.2">
      <c r="A898" s="117"/>
      <c r="B898" s="117" t="s">
        <v>318</v>
      </c>
      <c r="C898" s="117">
        <v>3385</v>
      </c>
      <c r="D898" s="117">
        <v>3319</v>
      </c>
      <c r="E898" s="117">
        <v>66</v>
      </c>
      <c r="F898" s="117">
        <v>10317</v>
      </c>
      <c r="G898" s="117">
        <v>2964</v>
      </c>
      <c r="H898" s="117">
        <v>5923</v>
      </c>
      <c r="I898" s="117">
        <v>1430</v>
      </c>
    </row>
    <row r="899" spans="1:9" x14ac:dyDescent="0.2">
      <c r="A899" s="117" t="s">
        <v>242</v>
      </c>
      <c r="B899" s="117"/>
      <c r="C899" s="117"/>
      <c r="D899" s="117"/>
      <c r="E899" s="117"/>
      <c r="F899" s="117"/>
      <c r="G899" s="117"/>
      <c r="H899" s="117"/>
      <c r="I899" s="117"/>
    </row>
    <row r="900" spans="1:9" x14ac:dyDescent="0.2">
      <c r="A900" s="117" t="s">
        <v>7</v>
      </c>
      <c r="B900" s="117" t="s">
        <v>7</v>
      </c>
      <c r="C900" s="117">
        <v>895</v>
      </c>
      <c r="D900" s="117">
        <v>876</v>
      </c>
      <c r="E900" s="117">
        <v>19</v>
      </c>
      <c r="F900" s="117">
        <v>5139</v>
      </c>
      <c r="G900" s="117">
        <v>1437</v>
      </c>
      <c r="H900" s="117">
        <v>2917</v>
      </c>
      <c r="I900" s="117">
        <v>784</v>
      </c>
    </row>
    <row r="901" spans="1:9" x14ac:dyDescent="0.2">
      <c r="A901" s="117"/>
      <c r="B901" s="117" t="s">
        <v>301</v>
      </c>
      <c r="C901" s="117">
        <v>376</v>
      </c>
      <c r="D901" s="117">
        <v>366</v>
      </c>
      <c r="E901" s="117">
        <v>10</v>
      </c>
      <c r="F901" s="117">
        <v>5658</v>
      </c>
      <c r="G901" s="117">
        <v>1314</v>
      </c>
      <c r="H901" s="117">
        <v>4209</v>
      </c>
      <c r="I901" s="117">
        <v>135</v>
      </c>
    </row>
    <row r="902" spans="1:9" x14ac:dyDescent="0.2">
      <c r="A902" s="117"/>
      <c r="B902" s="117" t="s">
        <v>302</v>
      </c>
      <c r="C902" s="117">
        <v>144</v>
      </c>
      <c r="D902" s="117">
        <v>144</v>
      </c>
      <c r="E902" s="117" t="s">
        <v>77</v>
      </c>
      <c r="F902" s="117">
        <v>3547</v>
      </c>
      <c r="G902" s="117">
        <v>834</v>
      </c>
      <c r="H902" s="117">
        <v>1725</v>
      </c>
      <c r="I902" s="117">
        <v>988</v>
      </c>
    </row>
    <row r="903" spans="1:9" x14ac:dyDescent="0.2">
      <c r="A903" s="117"/>
      <c r="B903" s="117" t="s">
        <v>303</v>
      </c>
      <c r="C903" s="117">
        <v>212</v>
      </c>
      <c r="D903" s="117">
        <v>212</v>
      </c>
      <c r="E903" s="117" t="s">
        <v>77</v>
      </c>
      <c r="F903" s="117">
        <v>2309</v>
      </c>
      <c r="G903" s="117">
        <v>552</v>
      </c>
      <c r="H903" s="117">
        <v>915</v>
      </c>
      <c r="I903" s="117">
        <v>842</v>
      </c>
    </row>
    <row r="904" spans="1:9" x14ac:dyDescent="0.2">
      <c r="A904" s="117"/>
      <c r="B904" s="117" t="s">
        <v>304</v>
      </c>
      <c r="C904" s="117">
        <v>320</v>
      </c>
      <c r="D904" s="117">
        <v>308</v>
      </c>
      <c r="E904" s="117">
        <v>12</v>
      </c>
      <c r="F904" s="117">
        <v>2713</v>
      </c>
      <c r="G904" s="117">
        <v>737</v>
      </c>
      <c r="H904" s="117">
        <v>1288</v>
      </c>
      <c r="I904" s="117">
        <v>687</v>
      </c>
    </row>
    <row r="905" spans="1:9" x14ac:dyDescent="0.2">
      <c r="A905" s="117"/>
      <c r="B905" s="117" t="s">
        <v>305</v>
      </c>
      <c r="C905" s="117">
        <v>272</v>
      </c>
      <c r="D905" s="117">
        <v>254</v>
      </c>
      <c r="E905" s="117">
        <v>19</v>
      </c>
      <c r="F905" s="117">
        <v>2687</v>
      </c>
      <c r="G905" s="117">
        <v>779</v>
      </c>
      <c r="H905" s="117">
        <v>1544</v>
      </c>
      <c r="I905" s="117">
        <v>365</v>
      </c>
    </row>
    <row r="906" spans="1:9" x14ac:dyDescent="0.2">
      <c r="A906" s="117"/>
      <c r="B906" s="117" t="s">
        <v>306</v>
      </c>
      <c r="C906" s="117">
        <v>344</v>
      </c>
      <c r="D906" s="117">
        <v>344</v>
      </c>
      <c r="E906" s="117" t="s">
        <v>77</v>
      </c>
      <c r="F906" s="117">
        <v>3561</v>
      </c>
      <c r="G906" s="117">
        <v>983</v>
      </c>
      <c r="H906" s="117">
        <v>1877</v>
      </c>
      <c r="I906" s="117">
        <v>700</v>
      </c>
    </row>
    <row r="907" spans="1:9" x14ac:dyDescent="0.2">
      <c r="A907" s="117"/>
      <c r="B907" s="117" t="s">
        <v>307</v>
      </c>
      <c r="C907" s="117">
        <v>666</v>
      </c>
      <c r="D907" s="117">
        <v>663</v>
      </c>
      <c r="E907" s="117">
        <v>3</v>
      </c>
      <c r="F907" s="117">
        <v>5133</v>
      </c>
      <c r="G907" s="117">
        <v>1395</v>
      </c>
      <c r="H907" s="117">
        <v>2845</v>
      </c>
      <c r="I907" s="117">
        <v>893</v>
      </c>
    </row>
    <row r="908" spans="1:9" x14ac:dyDescent="0.2">
      <c r="A908" s="117"/>
      <c r="B908" s="117" t="s">
        <v>308</v>
      </c>
      <c r="C908" s="117">
        <v>1109</v>
      </c>
      <c r="D908" s="117">
        <v>1096</v>
      </c>
      <c r="E908" s="117">
        <v>14</v>
      </c>
      <c r="F908" s="117">
        <v>7691</v>
      </c>
      <c r="G908" s="117">
        <v>2212</v>
      </c>
      <c r="H908" s="117">
        <v>4385</v>
      </c>
      <c r="I908" s="117">
        <v>1095</v>
      </c>
    </row>
    <row r="909" spans="1:9" x14ac:dyDescent="0.2">
      <c r="A909" s="117"/>
      <c r="B909" s="117" t="s">
        <v>316</v>
      </c>
      <c r="C909" s="117">
        <v>2110</v>
      </c>
      <c r="D909" s="117">
        <v>2083</v>
      </c>
      <c r="E909" s="117">
        <v>27</v>
      </c>
      <c r="F909" s="117">
        <v>9789</v>
      </c>
      <c r="G909" s="117">
        <v>2844</v>
      </c>
      <c r="H909" s="117">
        <v>5961</v>
      </c>
      <c r="I909" s="117">
        <v>984</v>
      </c>
    </row>
    <row r="910" spans="1:9" x14ac:dyDescent="0.2">
      <c r="A910" s="117"/>
      <c r="B910" s="117" t="s">
        <v>317</v>
      </c>
      <c r="C910" s="117">
        <v>4121</v>
      </c>
      <c r="D910" s="117">
        <v>3969</v>
      </c>
      <c r="E910" s="117">
        <v>152</v>
      </c>
      <c r="F910" s="117">
        <v>8223</v>
      </c>
      <c r="G910" s="117">
        <v>2595</v>
      </c>
      <c r="H910" s="117">
        <v>5085</v>
      </c>
      <c r="I910" s="117">
        <v>543</v>
      </c>
    </row>
    <row r="911" spans="1:9" x14ac:dyDescent="0.2">
      <c r="A911" s="117"/>
      <c r="B911" s="117" t="s">
        <v>309</v>
      </c>
      <c r="C911" s="117">
        <v>2059</v>
      </c>
      <c r="D911" s="117">
        <v>2013</v>
      </c>
      <c r="E911" s="117">
        <v>46</v>
      </c>
      <c r="F911" s="117">
        <v>8515</v>
      </c>
      <c r="G911" s="117">
        <v>2505</v>
      </c>
      <c r="H911" s="117">
        <v>5064</v>
      </c>
      <c r="I911" s="117">
        <v>945</v>
      </c>
    </row>
    <row r="912" spans="1:9" x14ac:dyDescent="0.2">
      <c r="A912" s="117"/>
      <c r="B912" s="117" t="s">
        <v>310</v>
      </c>
      <c r="C912" s="117">
        <v>2349</v>
      </c>
      <c r="D912" s="117">
        <v>2290</v>
      </c>
      <c r="E912" s="117">
        <v>59</v>
      </c>
      <c r="F912" s="117">
        <v>9041</v>
      </c>
      <c r="G912" s="117">
        <v>2667</v>
      </c>
      <c r="H912" s="117">
        <v>5430</v>
      </c>
      <c r="I912" s="117">
        <v>944</v>
      </c>
    </row>
    <row r="913" spans="1:9" x14ac:dyDescent="0.2">
      <c r="A913" s="117"/>
      <c r="B913" s="117" t="s">
        <v>318</v>
      </c>
      <c r="C913" s="117">
        <v>2858</v>
      </c>
      <c r="D913" s="117">
        <v>2785</v>
      </c>
      <c r="E913" s="117">
        <v>73</v>
      </c>
      <c r="F913" s="117">
        <v>9207</v>
      </c>
      <c r="G913" s="117">
        <v>2752</v>
      </c>
      <c r="H913" s="117">
        <v>5635</v>
      </c>
      <c r="I913" s="117">
        <v>820</v>
      </c>
    </row>
    <row r="914" spans="1:9" x14ac:dyDescent="0.2">
      <c r="A914" s="117" t="s">
        <v>30</v>
      </c>
      <c r="B914" s="117" t="s">
        <v>7</v>
      </c>
      <c r="C914" s="117">
        <v>867</v>
      </c>
      <c r="D914" s="117">
        <v>860</v>
      </c>
      <c r="E914" s="117">
        <v>7</v>
      </c>
      <c r="F914" s="117">
        <v>4478</v>
      </c>
      <c r="G914" s="117">
        <v>1399</v>
      </c>
      <c r="H914" s="117">
        <v>2413</v>
      </c>
      <c r="I914" s="117">
        <v>666</v>
      </c>
    </row>
    <row r="915" spans="1:9" x14ac:dyDescent="0.2">
      <c r="A915" s="117"/>
      <c r="B915" s="117" t="s">
        <v>301</v>
      </c>
      <c r="C915" s="117">
        <v>406</v>
      </c>
      <c r="D915" s="117">
        <v>385</v>
      </c>
      <c r="E915" s="117">
        <v>20</v>
      </c>
      <c r="F915" s="117">
        <v>5092</v>
      </c>
      <c r="G915" s="117">
        <v>1311</v>
      </c>
      <c r="H915" s="117">
        <v>3781</v>
      </c>
      <c r="I915" s="117" t="s">
        <v>77</v>
      </c>
    </row>
    <row r="916" spans="1:9" x14ac:dyDescent="0.2">
      <c r="A916" s="117"/>
      <c r="B916" s="117" t="s">
        <v>302</v>
      </c>
      <c r="C916" s="117">
        <v>142</v>
      </c>
      <c r="D916" s="117">
        <v>142</v>
      </c>
      <c r="E916" s="117" t="s">
        <v>77</v>
      </c>
      <c r="F916" s="117">
        <v>3585</v>
      </c>
      <c r="G916" s="117">
        <v>981</v>
      </c>
      <c r="H916" s="117">
        <v>1693</v>
      </c>
      <c r="I916" s="117">
        <v>912</v>
      </c>
    </row>
    <row r="917" spans="1:9" x14ac:dyDescent="0.2">
      <c r="A917" s="117"/>
      <c r="B917" s="117" t="s">
        <v>303</v>
      </c>
      <c r="C917" s="117">
        <v>190</v>
      </c>
      <c r="D917" s="117">
        <v>190</v>
      </c>
      <c r="E917" s="117" t="s">
        <v>77</v>
      </c>
      <c r="F917" s="117">
        <v>1930</v>
      </c>
      <c r="G917" s="117">
        <v>549</v>
      </c>
      <c r="H917" s="117">
        <v>755</v>
      </c>
      <c r="I917" s="117">
        <v>626</v>
      </c>
    </row>
    <row r="918" spans="1:9" x14ac:dyDescent="0.2">
      <c r="A918" s="117"/>
      <c r="B918" s="117" t="s">
        <v>304</v>
      </c>
      <c r="C918" s="117">
        <v>192</v>
      </c>
      <c r="D918" s="117">
        <v>192</v>
      </c>
      <c r="E918" s="117" t="s">
        <v>77</v>
      </c>
      <c r="F918" s="117">
        <v>1708</v>
      </c>
      <c r="G918" s="117">
        <v>449</v>
      </c>
      <c r="H918" s="117">
        <v>702</v>
      </c>
      <c r="I918" s="117">
        <v>557</v>
      </c>
    </row>
    <row r="919" spans="1:9" x14ac:dyDescent="0.2">
      <c r="A919" s="117"/>
      <c r="B919" s="117" t="s">
        <v>305</v>
      </c>
      <c r="C919" s="117">
        <v>229</v>
      </c>
      <c r="D919" s="117">
        <v>229</v>
      </c>
      <c r="E919" s="117" t="s">
        <v>77</v>
      </c>
      <c r="F919" s="117">
        <v>2235</v>
      </c>
      <c r="G919" s="117">
        <v>633</v>
      </c>
      <c r="H919" s="117">
        <v>1173</v>
      </c>
      <c r="I919" s="117">
        <v>428</v>
      </c>
    </row>
    <row r="920" spans="1:9" x14ac:dyDescent="0.2">
      <c r="A920" s="117"/>
      <c r="B920" s="117" t="s">
        <v>306</v>
      </c>
      <c r="C920" s="117">
        <v>376</v>
      </c>
      <c r="D920" s="117">
        <v>376</v>
      </c>
      <c r="E920" s="117" t="s">
        <v>77</v>
      </c>
      <c r="F920" s="117">
        <v>2699</v>
      </c>
      <c r="G920" s="117">
        <v>833</v>
      </c>
      <c r="H920" s="117">
        <v>1506</v>
      </c>
      <c r="I920" s="117">
        <v>361</v>
      </c>
    </row>
    <row r="921" spans="1:9" x14ac:dyDescent="0.2">
      <c r="A921" s="117"/>
      <c r="B921" s="117" t="s">
        <v>307</v>
      </c>
      <c r="C921" s="117">
        <v>743</v>
      </c>
      <c r="D921" s="117">
        <v>743</v>
      </c>
      <c r="E921" s="117" t="s">
        <v>77</v>
      </c>
      <c r="F921" s="117">
        <v>4358</v>
      </c>
      <c r="G921" s="117">
        <v>1303</v>
      </c>
      <c r="H921" s="117">
        <v>2496</v>
      </c>
      <c r="I921" s="117">
        <v>560</v>
      </c>
    </row>
    <row r="922" spans="1:9" x14ac:dyDescent="0.2">
      <c r="A922" s="117"/>
      <c r="B922" s="117" t="s">
        <v>308</v>
      </c>
      <c r="C922" s="117">
        <v>1332</v>
      </c>
      <c r="D922" s="117">
        <v>1327</v>
      </c>
      <c r="E922" s="117">
        <v>5</v>
      </c>
      <c r="F922" s="117">
        <v>7026</v>
      </c>
      <c r="G922" s="117">
        <v>2379</v>
      </c>
      <c r="H922" s="117">
        <v>3561</v>
      </c>
      <c r="I922" s="117">
        <v>1087</v>
      </c>
    </row>
    <row r="923" spans="1:9" x14ac:dyDescent="0.2">
      <c r="A923" s="117"/>
      <c r="B923" s="117" t="s">
        <v>316</v>
      </c>
      <c r="C923" s="117">
        <v>2392</v>
      </c>
      <c r="D923" s="117">
        <v>2354</v>
      </c>
      <c r="E923" s="117">
        <v>37</v>
      </c>
      <c r="F923" s="117">
        <v>9934</v>
      </c>
      <c r="G923" s="117">
        <v>3197</v>
      </c>
      <c r="H923" s="117">
        <v>5681</v>
      </c>
      <c r="I923" s="117">
        <v>1057</v>
      </c>
    </row>
    <row r="924" spans="1:9" x14ac:dyDescent="0.2">
      <c r="A924" s="117"/>
      <c r="B924" s="117" t="s">
        <v>317</v>
      </c>
      <c r="C924" s="117">
        <v>4461</v>
      </c>
      <c r="D924" s="117">
        <v>4410</v>
      </c>
      <c r="E924" s="117">
        <v>51</v>
      </c>
      <c r="F924" s="117">
        <v>8711</v>
      </c>
      <c r="G924" s="117">
        <v>3193</v>
      </c>
      <c r="H924" s="117">
        <v>4966</v>
      </c>
      <c r="I924" s="117">
        <v>551</v>
      </c>
    </row>
    <row r="925" spans="1:9" x14ac:dyDescent="0.2">
      <c r="A925" s="117"/>
      <c r="B925" s="117" t="s">
        <v>309</v>
      </c>
      <c r="C925" s="117">
        <v>2169</v>
      </c>
      <c r="D925" s="117">
        <v>2146</v>
      </c>
      <c r="E925" s="117">
        <v>23</v>
      </c>
      <c r="F925" s="117">
        <v>8282</v>
      </c>
      <c r="G925" s="117">
        <v>2783</v>
      </c>
      <c r="H925" s="117">
        <v>4503</v>
      </c>
      <c r="I925" s="117">
        <v>996</v>
      </c>
    </row>
    <row r="926" spans="1:9" x14ac:dyDescent="0.2">
      <c r="A926" s="117"/>
      <c r="B926" s="117" t="s">
        <v>310</v>
      </c>
      <c r="C926" s="117">
        <v>2464</v>
      </c>
      <c r="D926" s="117">
        <v>2433</v>
      </c>
      <c r="E926" s="117">
        <v>31</v>
      </c>
      <c r="F926" s="117">
        <v>9027</v>
      </c>
      <c r="G926" s="117">
        <v>3052</v>
      </c>
      <c r="H926" s="117">
        <v>5014</v>
      </c>
      <c r="I926" s="117">
        <v>961</v>
      </c>
    </row>
    <row r="927" spans="1:9" x14ac:dyDescent="0.2">
      <c r="A927" s="117"/>
      <c r="B927" s="117" t="s">
        <v>318</v>
      </c>
      <c r="C927" s="117">
        <v>3022</v>
      </c>
      <c r="D927" s="117">
        <v>2980</v>
      </c>
      <c r="E927" s="117">
        <v>42</v>
      </c>
      <c r="F927" s="117">
        <v>9562</v>
      </c>
      <c r="G927" s="117">
        <v>3196</v>
      </c>
      <c r="H927" s="117">
        <v>5463</v>
      </c>
      <c r="I927" s="117">
        <v>903</v>
      </c>
    </row>
    <row r="928" spans="1:9" x14ac:dyDescent="0.2">
      <c r="A928" s="117" t="s">
        <v>31</v>
      </c>
      <c r="B928" s="117" t="s">
        <v>7</v>
      </c>
      <c r="C928" s="117">
        <v>922</v>
      </c>
      <c r="D928" s="117">
        <v>892</v>
      </c>
      <c r="E928" s="117">
        <v>29</v>
      </c>
      <c r="F928" s="117">
        <v>5770</v>
      </c>
      <c r="G928" s="117">
        <v>1475</v>
      </c>
      <c r="H928" s="117">
        <v>3398</v>
      </c>
      <c r="I928" s="117">
        <v>897</v>
      </c>
    </row>
    <row r="929" spans="1:9" x14ac:dyDescent="0.2">
      <c r="A929" s="117"/>
      <c r="B929" s="117" t="s">
        <v>301</v>
      </c>
      <c r="C929" s="117">
        <v>345</v>
      </c>
      <c r="D929" s="117">
        <v>345</v>
      </c>
      <c r="E929" s="117" t="s">
        <v>77</v>
      </c>
      <c r="F929" s="117">
        <v>6254</v>
      </c>
      <c r="G929" s="117">
        <v>1316</v>
      </c>
      <c r="H929" s="117">
        <v>4660</v>
      </c>
      <c r="I929" s="117">
        <v>278</v>
      </c>
    </row>
    <row r="930" spans="1:9" x14ac:dyDescent="0.2">
      <c r="A930" s="117"/>
      <c r="B930" s="117" t="s">
        <v>302</v>
      </c>
      <c r="C930" s="117">
        <v>147</v>
      </c>
      <c r="D930" s="117">
        <v>147</v>
      </c>
      <c r="E930" s="117" t="s">
        <v>77</v>
      </c>
      <c r="F930" s="117">
        <v>3507</v>
      </c>
      <c r="G930" s="117">
        <v>680</v>
      </c>
      <c r="H930" s="117">
        <v>1759</v>
      </c>
      <c r="I930" s="117">
        <v>1068</v>
      </c>
    </row>
    <row r="931" spans="1:9" x14ac:dyDescent="0.2">
      <c r="A931" s="117"/>
      <c r="B931" s="117" t="s">
        <v>303</v>
      </c>
      <c r="C931" s="117">
        <v>237</v>
      </c>
      <c r="D931" s="117">
        <v>237</v>
      </c>
      <c r="E931" s="117" t="s">
        <v>77</v>
      </c>
      <c r="F931" s="117">
        <v>2721</v>
      </c>
      <c r="G931" s="117">
        <v>556</v>
      </c>
      <c r="H931" s="117">
        <v>1089</v>
      </c>
      <c r="I931" s="117">
        <v>1077</v>
      </c>
    </row>
    <row r="932" spans="1:9" x14ac:dyDescent="0.2">
      <c r="A932" s="117"/>
      <c r="B932" s="117" t="s">
        <v>304</v>
      </c>
      <c r="C932" s="117">
        <v>460</v>
      </c>
      <c r="D932" s="117">
        <v>434</v>
      </c>
      <c r="E932" s="117">
        <v>26</v>
      </c>
      <c r="F932" s="117">
        <v>3811</v>
      </c>
      <c r="G932" s="117">
        <v>1052</v>
      </c>
      <c r="H932" s="117">
        <v>1929</v>
      </c>
      <c r="I932" s="117">
        <v>829</v>
      </c>
    </row>
    <row r="933" spans="1:9" x14ac:dyDescent="0.2">
      <c r="A933" s="117"/>
      <c r="B933" s="117" t="s">
        <v>305</v>
      </c>
      <c r="C933" s="117">
        <v>317</v>
      </c>
      <c r="D933" s="117">
        <v>279</v>
      </c>
      <c r="E933" s="117">
        <v>38</v>
      </c>
      <c r="F933" s="117">
        <v>3159</v>
      </c>
      <c r="G933" s="117">
        <v>931</v>
      </c>
      <c r="H933" s="117">
        <v>1930</v>
      </c>
      <c r="I933" s="117">
        <v>298</v>
      </c>
    </row>
    <row r="934" spans="1:9" x14ac:dyDescent="0.2">
      <c r="A934" s="117"/>
      <c r="B934" s="117" t="s">
        <v>306</v>
      </c>
      <c r="C934" s="117">
        <v>311</v>
      </c>
      <c r="D934" s="117">
        <v>311</v>
      </c>
      <c r="E934" s="117" t="s">
        <v>77</v>
      </c>
      <c r="F934" s="117">
        <v>4457</v>
      </c>
      <c r="G934" s="117">
        <v>1140</v>
      </c>
      <c r="H934" s="117">
        <v>2264</v>
      </c>
      <c r="I934" s="117">
        <v>1053</v>
      </c>
    </row>
    <row r="935" spans="1:9" x14ac:dyDescent="0.2">
      <c r="A935" s="117"/>
      <c r="B935" s="117" t="s">
        <v>307</v>
      </c>
      <c r="C935" s="117">
        <v>589</v>
      </c>
      <c r="D935" s="117">
        <v>584</v>
      </c>
      <c r="E935" s="117">
        <v>6</v>
      </c>
      <c r="F935" s="117">
        <v>5904</v>
      </c>
      <c r="G935" s="117">
        <v>1486</v>
      </c>
      <c r="H935" s="117">
        <v>3193</v>
      </c>
      <c r="I935" s="117">
        <v>1225</v>
      </c>
    </row>
    <row r="936" spans="1:9" x14ac:dyDescent="0.2">
      <c r="A936" s="117"/>
      <c r="B936" s="117" t="s">
        <v>308</v>
      </c>
      <c r="C936" s="117">
        <v>898</v>
      </c>
      <c r="D936" s="117">
        <v>876</v>
      </c>
      <c r="E936" s="117">
        <v>22</v>
      </c>
      <c r="F936" s="117">
        <v>8321</v>
      </c>
      <c r="G936" s="117">
        <v>2053</v>
      </c>
      <c r="H936" s="117">
        <v>5166</v>
      </c>
      <c r="I936" s="117">
        <v>1102</v>
      </c>
    </row>
    <row r="937" spans="1:9" x14ac:dyDescent="0.2">
      <c r="A937" s="117"/>
      <c r="B937" s="117" t="s">
        <v>316</v>
      </c>
      <c r="C937" s="117">
        <v>1884</v>
      </c>
      <c r="D937" s="117">
        <v>1866</v>
      </c>
      <c r="E937" s="117">
        <v>18</v>
      </c>
      <c r="F937" s="117">
        <v>9673</v>
      </c>
      <c r="G937" s="117">
        <v>2563</v>
      </c>
      <c r="H937" s="117">
        <v>6185</v>
      </c>
      <c r="I937" s="117">
        <v>926</v>
      </c>
    </row>
    <row r="938" spans="1:9" x14ac:dyDescent="0.2">
      <c r="A938" s="117"/>
      <c r="B938" s="117" t="s">
        <v>317</v>
      </c>
      <c r="C938" s="117">
        <v>3955</v>
      </c>
      <c r="D938" s="117">
        <v>3754</v>
      </c>
      <c r="E938" s="117">
        <v>201</v>
      </c>
      <c r="F938" s="117">
        <v>7985</v>
      </c>
      <c r="G938" s="117">
        <v>2303</v>
      </c>
      <c r="H938" s="117">
        <v>5143</v>
      </c>
      <c r="I938" s="117">
        <v>539</v>
      </c>
    </row>
    <row r="939" spans="1:9" x14ac:dyDescent="0.2">
      <c r="A939" s="117"/>
      <c r="B939" s="117" t="s">
        <v>309</v>
      </c>
      <c r="C939" s="117">
        <v>1973</v>
      </c>
      <c r="D939" s="117">
        <v>1909</v>
      </c>
      <c r="E939" s="117">
        <v>64</v>
      </c>
      <c r="F939" s="117">
        <v>8698</v>
      </c>
      <c r="G939" s="117">
        <v>2286</v>
      </c>
      <c r="H939" s="117">
        <v>5506</v>
      </c>
      <c r="I939" s="117">
        <v>906</v>
      </c>
    </row>
    <row r="940" spans="1:9" x14ac:dyDescent="0.2">
      <c r="A940" s="117"/>
      <c r="B940" s="117" t="s">
        <v>310</v>
      </c>
      <c r="C940" s="117">
        <v>2263</v>
      </c>
      <c r="D940" s="117">
        <v>2184</v>
      </c>
      <c r="E940" s="117">
        <v>79</v>
      </c>
      <c r="F940" s="117">
        <v>9052</v>
      </c>
      <c r="G940" s="117">
        <v>2381</v>
      </c>
      <c r="H940" s="117">
        <v>5739</v>
      </c>
      <c r="I940" s="117">
        <v>932</v>
      </c>
    </row>
    <row r="941" spans="1:9" x14ac:dyDescent="0.2">
      <c r="A941" s="117"/>
      <c r="B941" s="117" t="s">
        <v>318</v>
      </c>
      <c r="C941" s="117">
        <v>2748</v>
      </c>
      <c r="D941" s="117">
        <v>2654</v>
      </c>
      <c r="E941" s="117">
        <v>94</v>
      </c>
      <c r="F941" s="117">
        <v>8969</v>
      </c>
      <c r="G941" s="117">
        <v>2454</v>
      </c>
      <c r="H941" s="117">
        <v>5750</v>
      </c>
      <c r="I941" s="117">
        <v>765</v>
      </c>
    </row>
    <row r="942" spans="1:9" x14ac:dyDescent="0.2">
      <c r="A942" s="117" t="s">
        <v>243</v>
      </c>
      <c r="B942" s="117"/>
      <c r="C942" s="117"/>
      <c r="D942" s="117"/>
      <c r="E942" s="117"/>
      <c r="F942" s="117"/>
      <c r="G942" s="117"/>
      <c r="H942" s="117"/>
      <c r="I942" s="117"/>
    </row>
    <row r="943" spans="1:9" x14ac:dyDescent="0.2">
      <c r="A943" s="117" t="s">
        <v>7</v>
      </c>
      <c r="B943" s="117" t="s">
        <v>7</v>
      </c>
      <c r="C943" s="117">
        <v>807</v>
      </c>
      <c r="D943" s="117">
        <v>785</v>
      </c>
      <c r="E943" s="117">
        <v>22</v>
      </c>
      <c r="F943" s="117">
        <v>6065</v>
      </c>
      <c r="G943" s="117">
        <v>1144</v>
      </c>
      <c r="H943" s="117">
        <v>3676</v>
      </c>
      <c r="I943" s="117">
        <v>1245</v>
      </c>
    </row>
    <row r="944" spans="1:9" x14ac:dyDescent="0.2">
      <c r="A944" s="117"/>
      <c r="B944" s="117" t="s">
        <v>301</v>
      </c>
      <c r="C944" s="117">
        <v>269</v>
      </c>
      <c r="D944" s="117">
        <v>269</v>
      </c>
      <c r="E944" s="117" t="s">
        <v>77</v>
      </c>
      <c r="F944" s="117">
        <v>8280</v>
      </c>
      <c r="G944" s="117">
        <v>449</v>
      </c>
      <c r="H944" s="117">
        <v>6369</v>
      </c>
      <c r="I944" s="117">
        <v>1463</v>
      </c>
    </row>
    <row r="945" spans="1:9" x14ac:dyDescent="0.2">
      <c r="A945" s="117"/>
      <c r="B945" s="117" t="s">
        <v>302</v>
      </c>
      <c r="C945" s="117">
        <v>75</v>
      </c>
      <c r="D945" s="117">
        <v>75</v>
      </c>
      <c r="E945" s="117" t="s">
        <v>77</v>
      </c>
      <c r="F945" s="117">
        <v>5545</v>
      </c>
      <c r="G945" s="117">
        <v>371</v>
      </c>
      <c r="H945" s="117">
        <v>3330</v>
      </c>
      <c r="I945" s="117">
        <v>1844</v>
      </c>
    </row>
    <row r="946" spans="1:9" x14ac:dyDescent="0.2">
      <c r="A946" s="117"/>
      <c r="B946" s="117" t="s">
        <v>303</v>
      </c>
      <c r="C946" s="117">
        <v>133</v>
      </c>
      <c r="D946" s="117">
        <v>133</v>
      </c>
      <c r="E946" s="117" t="s">
        <v>77</v>
      </c>
      <c r="F946" s="117">
        <v>2383</v>
      </c>
      <c r="G946" s="117">
        <v>331</v>
      </c>
      <c r="H946" s="117">
        <v>1472</v>
      </c>
      <c r="I946" s="117">
        <v>580</v>
      </c>
    </row>
    <row r="947" spans="1:9" x14ac:dyDescent="0.2">
      <c r="A947" s="117"/>
      <c r="B947" s="117" t="s">
        <v>304</v>
      </c>
      <c r="C947" s="117">
        <v>237</v>
      </c>
      <c r="D947" s="117">
        <v>211</v>
      </c>
      <c r="E947" s="117">
        <v>26</v>
      </c>
      <c r="F947" s="117">
        <v>3157</v>
      </c>
      <c r="G947" s="117">
        <v>539</v>
      </c>
      <c r="H947" s="117">
        <v>1741</v>
      </c>
      <c r="I947" s="117">
        <v>878</v>
      </c>
    </row>
    <row r="948" spans="1:9" x14ac:dyDescent="0.2">
      <c r="A948" s="117"/>
      <c r="B948" s="117" t="s">
        <v>305</v>
      </c>
      <c r="C948" s="117">
        <v>232</v>
      </c>
      <c r="D948" s="117">
        <v>218</v>
      </c>
      <c r="E948" s="117">
        <v>14</v>
      </c>
      <c r="F948" s="117">
        <v>3474</v>
      </c>
      <c r="G948" s="117">
        <v>615</v>
      </c>
      <c r="H948" s="117">
        <v>1959</v>
      </c>
      <c r="I948" s="117">
        <v>900</v>
      </c>
    </row>
    <row r="949" spans="1:9" x14ac:dyDescent="0.2">
      <c r="A949" s="117"/>
      <c r="B949" s="117" t="s">
        <v>306</v>
      </c>
      <c r="C949" s="117">
        <v>330</v>
      </c>
      <c r="D949" s="117">
        <v>330</v>
      </c>
      <c r="E949" s="117" t="s">
        <v>77</v>
      </c>
      <c r="F949" s="117">
        <v>4229</v>
      </c>
      <c r="G949" s="117">
        <v>813</v>
      </c>
      <c r="H949" s="117">
        <v>2316</v>
      </c>
      <c r="I949" s="117">
        <v>1100</v>
      </c>
    </row>
    <row r="950" spans="1:9" x14ac:dyDescent="0.2">
      <c r="A950" s="117"/>
      <c r="B950" s="117" t="s">
        <v>307</v>
      </c>
      <c r="C950" s="117">
        <v>681</v>
      </c>
      <c r="D950" s="117">
        <v>667</v>
      </c>
      <c r="E950" s="117">
        <v>14</v>
      </c>
      <c r="F950" s="117">
        <v>5790</v>
      </c>
      <c r="G950" s="117">
        <v>1219</v>
      </c>
      <c r="H950" s="117">
        <v>3338</v>
      </c>
      <c r="I950" s="117">
        <v>1234</v>
      </c>
    </row>
    <row r="951" spans="1:9" x14ac:dyDescent="0.2">
      <c r="A951" s="117"/>
      <c r="B951" s="117" t="s">
        <v>308</v>
      </c>
      <c r="C951" s="117">
        <v>1100</v>
      </c>
      <c r="D951" s="117">
        <v>1081</v>
      </c>
      <c r="E951" s="117">
        <v>19</v>
      </c>
      <c r="F951" s="117">
        <v>8418</v>
      </c>
      <c r="G951" s="117">
        <v>1897</v>
      </c>
      <c r="H951" s="117">
        <v>5195</v>
      </c>
      <c r="I951" s="117">
        <v>1325</v>
      </c>
    </row>
    <row r="952" spans="1:9" x14ac:dyDescent="0.2">
      <c r="A952" s="117"/>
      <c r="B952" s="117" t="s">
        <v>316</v>
      </c>
      <c r="C952" s="117">
        <v>2126</v>
      </c>
      <c r="D952" s="117">
        <v>2075</v>
      </c>
      <c r="E952" s="117">
        <v>51</v>
      </c>
      <c r="F952" s="117">
        <v>11522</v>
      </c>
      <c r="G952" s="117">
        <v>2629</v>
      </c>
      <c r="H952" s="117">
        <v>6870</v>
      </c>
      <c r="I952" s="117">
        <v>2022</v>
      </c>
    </row>
    <row r="953" spans="1:9" x14ac:dyDescent="0.2">
      <c r="A953" s="117"/>
      <c r="B953" s="117" t="s">
        <v>317</v>
      </c>
      <c r="C953" s="117">
        <v>4056</v>
      </c>
      <c r="D953" s="117">
        <v>3911</v>
      </c>
      <c r="E953" s="117">
        <v>145</v>
      </c>
      <c r="F953" s="117">
        <v>11005</v>
      </c>
      <c r="G953" s="117">
        <v>2262</v>
      </c>
      <c r="H953" s="117">
        <v>7512</v>
      </c>
      <c r="I953" s="117">
        <v>1231</v>
      </c>
    </row>
    <row r="954" spans="1:9" x14ac:dyDescent="0.2">
      <c r="A954" s="117"/>
      <c r="B954" s="117" t="s">
        <v>309</v>
      </c>
      <c r="C954" s="117">
        <v>1958</v>
      </c>
      <c r="D954" s="117">
        <v>1906</v>
      </c>
      <c r="E954" s="117">
        <v>52</v>
      </c>
      <c r="F954" s="117">
        <v>9936</v>
      </c>
      <c r="G954" s="117">
        <v>2214</v>
      </c>
      <c r="H954" s="117">
        <v>6170</v>
      </c>
      <c r="I954" s="117">
        <v>1552</v>
      </c>
    </row>
    <row r="955" spans="1:9" x14ac:dyDescent="0.2">
      <c r="A955" s="117"/>
      <c r="B955" s="117" t="s">
        <v>310</v>
      </c>
      <c r="C955" s="117">
        <v>2241</v>
      </c>
      <c r="D955" s="117">
        <v>2180</v>
      </c>
      <c r="E955" s="117">
        <v>60</v>
      </c>
      <c r="F955" s="117">
        <v>10616</v>
      </c>
      <c r="G955" s="117">
        <v>2381</v>
      </c>
      <c r="H955" s="117">
        <v>6562</v>
      </c>
      <c r="I955" s="117">
        <v>1673</v>
      </c>
    </row>
    <row r="956" spans="1:9" x14ac:dyDescent="0.2">
      <c r="A956" s="117"/>
      <c r="B956" s="117" t="s">
        <v>318</v>
      </c>
      <c r="C956" s="117">
        <v>2759</v>
      </c>
      <c r="D956" s="117">
        <v>2677</v>
      </c>
      <c r="E956" s="117">
        <v>82</v>
      </c>
      <c r="F956" s="117">
        <v>11352</v>
      </c>
      <c r="G956" s="117">
        <v>2509</v>
      </c>
      <c r="H956" s="117">
        <v>7080</v>
      </c>
      <c r="I956" s="117">
        <v>1763</v>
      </c>
    </row>
    <row r="957" spans="1:9" x14ac:dyDescent="0.2">
      <c r="A957" s="117" t="s">
        <v>30</v>
      </c>
      <c r="B957" s="117" t="s">
        <v>7</v>
      </c>
      <c r="C957" s="117">
        <v>811</v>
      </c>
      <c r="D957" s="117">
        <v>797</v>
      </c>
      <c r="E957" s="117">
        <v>15</v>
      </c>
      <c r="F957" s="117">
        <v>5373</v>
      </c>
      <c r="G957" s="117">
        <v>1165</v>
      </c>
      <c r="H957" s="117">
        <v>3151</v>
      </c>
      <c r="I957" s="117">
        <v>1057</v>
      </c>
    </row>
    <row r="958" spans="1:9" x14ac:dyDescent="0.2">
      <c r="A958" s="117"/>
      <c r="B958" s="117" t="s">
        <v>301</v>
      </c>
      <c r="C958" s="117">
        <v>269</v>
      </c>
      <c r="D958" s="117">
        <v>269</v>
      </c>
      <c r="E958" s="117" t="s">
        <v>77</v>
      </c>
      <c r="F958" s="117">
        <v>8973</v>
      </c>
      <c r="G958" s="117">
        <v>534</v>
      </c>
      <c r="H958" s="117">
        <v>6740</v>
      </c>
      <c r="I958" s="117">
        <v>1699</v>
      </c>
    </row>
    <row r="959" spans="1:9" x14ac:dyDescent="0.2">
      <c r="A959" s="117"/>
      <c r="B959" s="117" t="s">
        <v>302</v>
      </c>
      <c r="C959" s="117">
        <v>90</v>
      </c>
      <c r="D959" s="117">
        <v>90</v>
      </c>
      <c r="E959" s="117" t="s">
        <v>77</v>
      </c>
      <c r="F959" s="117">
        <v>5954</v>
      </c>
      <c r="G959" s="117">
        <v>433</v>
      </c>
      <c r="H959" s="117">
        <v>3675</v>
      </c>
      <c r="I959" s="117">
        <v>1846</v>
      </c>
    </row>
    <row r="960" spans="1:9" x14ac:dyDescent="0.2">
      <c r="A960" s="117"/>
      <c r="B960" s="117" t="s">
        <v>303</v>
      </c>
      <c r="C960" s="117">
        <v>113</v>
      </c>
      <c r="D960" s="117">
        <v>113</v>
      </c>
      <c r="E960" s="117" t="s">
        <v>77</v>
      </c>
      <c r="F960" s="117">
        <v>1982</v>
      </c>
      <c r="G960" s="117">
        <v>300</v>
      </c>
      <c r="H960" s="117">
        <v>1199</v>
      </c>
      <c r="I960" s="117">
        <v>483</v>
      </c>
    </row>
    <row r="961" spans="1:9" x14ac:dyDescent="0.2">
      <c r="A961" s="117"/>
      <c r="B961" s="117" t="s">
        <v>304</v>
      </c>
      <c r="C961" s="117">
        <v>166</v>
      </c>
      <c r="D961" s="117">
        <v>151</v>
      </c>
      <c r="E961" s="117">
        <v>15</v>
      </c>
      <c r="F961" s="117">
        <v>2081</v>
      </c>
      <c r="G961" s="117">
        <v>330</v>
      </c>
      <c r="H961" s="117">
        <v>1196</v>
      </c>
      <c r="I961" s="117">
        <v>555</v>
      </c>
    </row>
    <row r="962" spans="1:9" x14ac:dyDescent="0.2">
      <c r="A962" s="117"/>
      <c r="B962" s="117" t="s">
        <v>305</v>
      </c>
      <c r="C962" s="117">
        <v>229</v>
      </c>
      <c r="D962" s="117">
        <v>217</v>
      </c>
      <c r="E962" s="117">
        <v>12</v>
      </c>
      <c r="F962" s="117">
        <v>2277</v>
      </c>
      <c r="G962" s="117">
        <v>449</v>
      </c>
      <c r="H962" s="117">
        <v>1319</v>
      </c>
      <c r="I962" s="117">
        <v>509</v>
      </c>
    </row>
    <row r="963" spans="1:9" x14ac:dyDescent="0.2">
      <c r="A963" s="117"/>
      <c r="B963" s="117" t="s">
        <v>306</v>
      </c>
      <c r="C963" s="117">
        <v>354</v>
      </c>
      <c r="D963" s="117">
        <v>354</v>
      </c>
      <c r="E963" s="117" t="s">
        <v>77</v>
      </c>
      <c r="F963" s="117">
        <v>3443</v>
      </c>
      <c r="G963" s="117">
        <v>760</v>
      </c>
      <c r="H963" s="117">
        <v>1721</v>
      </c>
      <c r="I963" s="117">
        <v>962</v>
      </c>
    </row>
    <row r="964" spans="1:9" x14ac:dyDescent="0.2">
      <c r="A964" s="117"/>
      <c r="B964" s="117" t="s">
        <v>307</v>
      </c>
      <c r="C964" s="117">
        <v>868</v>
      </c>
      <c r="D964" s="117">
        <v>851</v>
      </c>
      <c r="E964" s="117">
        <v>18</v>
      </c>
      <c r="F964" s="117">
        <v>4689</v>
      </c>
      <c r="G964" s="117">
        <v>1241</v>
      </c>
      <c r="H964" s="117">
        <v>2558</v>
      </c>
      <c r="I964" s="117">
        <v>889</v>
      </c>
    </row>
    <row r="965" spans="1:9" x14ac:dyDescent="0.2">
      <c r="A965" s="117"/>
      <c r="B965" s="117" t="s">
        <v>308</v>
      </c>
      <c r="C965" s="117">
        <v>1340</v>
      </c>
      <c r="D965" s="117">
        <v>1320</v>
      </c>
      <c r="E965" s="117">
        <v>20</v>
      </c>
      <c r="F965" s="117">
        <v>8009</v>
      </c>
      <c r="G965" s="117">
        <v>2190</v>
      </c>
      <c r="H965" s="117">
        <v>4720</v>
      </c>
      <c r="I965" s="117">
        <v>1099</v>
      </c>
    </row>
    <row r="966" spans="1:9" x14ac:dyDescent="0.2">
      <c r="A966" s="117"/>
      <c r="B966" s="117" t="s">
        <v>316</v>
      </c>
      <c r="C966" s="117">
        <v>2392</v>
      </c>
      <c r="D966" s="117">
        <v>2346</v>
      </c>
      <c r="E966" s="117">
        <v>46</v>
      </c>
      <c r="F966" s="117">
        <v>12030</v>
      </c>
      <c r="G966" s="117">
        <v>3132</v>
      </c>
      <c r="H966" s="117">
        <v>6794</v>
      </c>
      <c r="I966" s="117">
        <v>2103</v>
      </c>
    </row>
    <row r="967" spans="1:9" x14ac:dyDescent="0.2">
      <c r="A967" s="117"/>
      <c r="B967" s="117" t="s">
        <v>317</v>
      </c>
      <c r="C967" s="117">
        <v>4419</v>
      </c>
      <c r="D967" s="117">
        <v>4355</v>
      </c>
      <c r="E967" s="117">
        <v>64</v>
      </c>
      <c r="F967" s="117">
        <v>11284</v>
      </c>
      <c r="G967" s="117">
        <v>2923</v>
      </c>
      <c r="H967" s="117">
        <v>7205</v>
      </c>
      <c r="I967" s="117">
        <v>1155</v>
      </c>
    </row>
    <row r="968" spans="1:9" x14ac:dyDescent="0.2">
      <c r="A968" s="117"/>
      <c r="B968" s="117" t="s">
        <v>309</v>
      </c>
      <c r="C968" s="117">
        <v>2092</v>
      </c>
      <c r="D968" s="117">
        <v>2057</v>
      </c>
      <c r="E968" s="117">
        <v>35</v>
      </c>
      <c r="F968" s="117">
        <v>9820</v>
      </c>
      <c r="G968" s="117">
        <v>2610</v>
      </c>
      <c r="H968" s="117">
        <v>5754</v>
      </c>
      <c r="I968" s="117">
        <v>1456</v>
      </c>
    </row>
    <row r="969" spans="1:9" x14ac:dyDescent="0.2">
      <c r="A969" s="117"/>
      <c r="B969" s="117" t="s">
        <v>310</v>
      </c>
      <c r="C969" s="117">
        <v>2394</v>
      </c>
      <c r="D969" s="117">
        <v>2351</v>
      </c>
      <c r="E969" s="117">
        <v>42</v>
      </c>
      <c r="F969" s="117">
        <v>10789</v>
      </c>
      <c r="G969" s="117">
        <v>2873</v>
      </c>
      <c r="H969" s="117">
        <v>6234</v>
      </c>
      <c r="I969" s="117">
        <v>1683</v>
      </c>
    </row>
    <row r="970" spans="1:9" x14ac:dyDescent="0.2">
      <c r="A970" s="117"/>
      <c r="B970" s="117" t="s">
        <v>318</v>
      </c>
      <c r="C970" s="117">
        <v>2927</v>
      </c>
      <c r="D970" s="117">
        <v>2876</v>
      </c>
      <c r="E970" s="117">
        <v>51</v>
      </c>
      <c r="F970" s="117">
        <v>11833</v>
      </c>
      <c r="G970" s="117">
        <v>3077</v>
      </c>
      <c r="H970" s="117">
        <v>6903</v>
      </c>
      <c r="I970" s="117">
        <v>1853</v>
      </c>
    </row>
    <row r="971" spans="1:9" x14ac:dyDescent="0.2">
      <c r="A971" s="117" t="s">
        <v>31</v>
      </c>
      <c r="B971" s="117" t="s">
        <v>7</v>
      </c>
      <c r="C971" s="117">
        <v>802</v>
      </c>
      <c r="D971" s="117">
        <v>774</v>
      </c>
      <c r="E971" s="117">
        <v>28</v>
      </c>
      <c r="F971" s="117">
        <v>6718</v>
      </c>
      <c r="G971" s="117">
        <v>1124</v>
      </c>
      <c r="H971" s="117">
        <v>4171</v>
      </c>
      <c r="I971" s="117">
        <v>1423</v>
      </c>
    </row>
    <row r="972" spans="1:9" x14ac:dyDescent="0.2">
      <c r="A972" s="117"/>
      <c r="B972" s="117" t="s">
        <v>301</v>
      </c>
      <c r="C972" s="117">
        <v>270</v>
      </c>
      <c r="D972" s="117">
        <v>270</v>
      </c>
      <c r="E972" s="117" t="s">
        <v>77</v>
      </c>
      <c r="F972" s="117">
        <v>7554</v>
      </c>
      <c r="G972" s="117">
        <v>359</v>
      </c>
      <c r="H972" s="117">
        <v>5979</v>
      </c>
      <c r="I972" s="117">
        <v>1216</v>
      </c>
    </row>
    <row r="973" spans="1:9" x14ac:dyDescent="0.2">
      <c r="A973" s="117"/>
      <c r="B973" s="117" t="s">
        <v>302</v>
      </c>
      <c r="C973" s="117">
        <v>59</v>
      </c>
      <c r="D973" s="117">
        <v>59</v>
      </c>
      <c r="E973" s="117" t="s">
        <v>77</v>
      </c>
      <c r="F973" s="117">
        <v>5115</v>
      </c>
      <c r="G973" s="117">
        <v>305</v>
      </c>
      <c r="H973" s="117">
        <v>2967</v>
      </c>
      <c r="I973" s="117">
        <v>1842</v>
      </c>
    </row>
    <row r="974" spans="1:9" x14ac:dyDescent="0.2">
      <c r="A974" s="117"/>
      <c r="B974" s="117" t="s">
        <v>303</v>
      </c>
      <c r="C974" s="117">
        <v>155</v>
      </c>
      <c r="D974" s="117">
        <v>155</v>
      </c>
      <c r="E974" s="117" t="s">
        <v>77</v>
      </c>
      <c r="F974" s="117">
        <v>2800</v>
      </c>
      <c r="G974" s="117">
        <v>363</v>
      </c>
      <c r="H974" s="117">
        <v>1757</v>
      </c>
      <c r="I974" s="117">
        <v>681</v>
      </c>
    </row>
    <row r="975" spans="1:9" x14ac:dyDescent="0.2">
      <c r="A975" s="117"/>
      <c r="B975" s="117" t="s">
        <v>304</v>
      </c>
      <c r="C975" s="117">
        <v>313</v>
      </c>
      <c r="D975" s="117">
        <v>276</v>
      </c>
      <c r="E975" s="117">
        <v>38</v>
      </c>
      <c r="F975" s="117">
        <v>4308</v>
      </c>
      <c r="G975" s="117">
        <v>761</v>
      </c>
      <c r="H975" s="117">
        <v>2323</v>
      </c>
      <c r="I975" s="117">
        <v>1224</v>
      </c>
    </row>
    <row r="976" spans="1:9" x14ac:dyDescent="0.2">
      <c r="A976" s="117"/>
      <c r="B976" s="117" t="s">
        <v>305</v>
      </c>
      <c r="C976" s="117">
        <v>236</v>
      </c>
      <c r="D976" s="117">
        <v>219</v>
      </c>
      <c r="E976" s="117">
        <v>16</v>
      </c>
      <c r="F976" s="117">
        <v>4713</v>
      </c>
      <c r="G976" s="117">
        <v>786</v>
      </c>
      <c r="H976" s="117">
        <v>2622</v>
      </c>
      <c r="I976" s="117">
        <v>1305</v>
      </c>
    </row>
    <row r="977" spans="1:9" x14ac:dyDescent="0.2">
      <c r="A977" s="117"/>
      <c r="B977" s="117" t="s">
        <v>306</v>
      </c>
      <c r="C977" s="117">
        <v>305</v>
      </c>
      <c r="D977" s="117">
        <v>305</v>
      </c>
      <c r="E977" s="117" t="s">
        <v>77</v>
      </c>
      <c r="F977" s="117">
        <v>5023</v>
      </c>
      <c r="G977" s="117">
        <v>867</v>
      </c>
      <c r="H977" s="117">
        <v>2917</v>
      </c>
      <c r="I977" s="117">
        <v>1239</v>
      </c>
    </row>
    <row r="978" spans="1:9" x14ac:dyDescent="0.2">
      <c r="A978" s="117"/>
      <c r="B978" s="117" t="s">
        <v>307</v>
      </c>
      <c r="C978" s="117">
        <v>504</v>
      </c>
      <c r="D978" s="117">
        <v>492</v>
      </c>
      <c r="E978" s="117">
        <v>11</v>
      </c>
      <c r="F978" s="117">
        <v>6838</v>
      </c>
      <c r="G978" s="117">
        <v>1198</v>
      </c>
      <c r="H978" s="117">
        <v>4079</v>
      </c>
      <c r="I978" s="117">
        <v>1561</v>
      </c>
    </row>
    <row r="979" spans="1:9" x14ac:dyDescent="0.2">
      <c r="A979" s="117"/>
      <c r="B979" s="117" t="s">
        <v>308</v>
      </c>
      <c r="C979" s="117">
        <v>880</v>
      </c>
      <c r="D979" s="117">
        <v>861</v>
      </c>
      <c r="E979" s="117">
        <v>19</v>
      </c>
      <c r="F979" s="117">
        <v>8793</v>
      </c>
      <c r="G979" s="117">
        <v>1628</v>
      </c>
      <c r="H979" s="117">
        <v>5632</v>
      </c>
      <c r="I979" s="117">
        <v>1533</v>
      </c>
    </row>
    <row r="980" spans="1:9" x14ac:dyDescent="0.2">
      <c r="A980" s="117"/>
      <c r="B980" s="117" t="s">
        <v>316</v>
      </c>
      <c r="C980" s="117">
        <v>1916</v>
      </c>
      <c r="D980" s="117">
        <v>1862</v>
      </c>
      <c r="E980" s="117">
        <v>54</v>
      </c>
      <c r="F980" s="117">
        <v>11122</v>
      </c>
      <c r="G980" s="117">
        <v>2234</v>
      </c>
      <c r="H980" s="117">
        <v>6929</v>
      </c>
      <c r="I980" s="117">
        <v>1959</v>
      </c>
    </row>
    <row r="981" spans="1:9" x14ac:dyDescent="0.2">
      <c r="A981" s="117"/>
      <c r="B981" s="117" t="s">
        <v>317</v>
      </c>
      <c r="C981" s="117">
        <v>3883</v>
      </c>
      <c r="D981" s="117">
        <v>3698</v>
      </c>
      <c r="E981" s="117">
        <v>184</v>
      </c>
      <c r="F981" s="117">
        <v>10872</v>
      </c>
      <c r="G981" s="117">
        <v>1945</v>
      </c>
      <c r="H981" s="117">
        <v>7660</v>
      </c>
      <c r="I981" s="117">
        <v>1267</v>
      </c>
    </row>
    <row r="982" spans="1:9" x14ac:dyDescent="0.2">
      <c r="A982" s="117"/>
      <c r="B982" s="117" t="s">
        <v>309</v>
      </c>
      <c r="C982" s="117">
        <v>1853</v>
      </c>
      <c r="D982" s="117">
        <v>1788</v>
      </c>
      <c r="E982" s="117">
        <v>65</v>
      </c>
      <c r="F982" s="117">
        <v>10026</v>
      </c>
      <c r="G982" s="117">
        <v>1903</v>
      </c>
      <c r="H982" s="117">
        <v>6497</v>
      </c>
      <c r="I982" s="117">
        <v>1626</v>
      </c>
    </row>
    <row r="983" spans="1:9" x14ac:dyDescent="0.2">
      <c r="A983" s="117"/>
      <c r="B983" s="117" t="s">
        <v>310</v>
      </c>
      <c r="C983" s="117">
        <v>2127</v>
      </c>
      <c r="D983" s="117">
        <v>2053</v>
      </c>
      <c r="E983" s="117">
        <v>74</v>
      </c>
      <c r="F983" s="117">
        <v>10487</v>
      </c>
      <c r="G983" s="117">
        <v>2013</v>
      </c>
      <c r="H983" s="117">
        <v>6808</v>
      </c>
      <c r="I983" s="117">
        <v>1666</v>
      </c>
    </row>
    <row r="984" spans="1:9" x14ac:dyDescent="0.2">
      <c r="A984" s="117"/>
      <c r="B984" s="117" t="s">
        <v>318</v>
      </c>
      <c r="C984" s="117">
        <v>2645</v>
      </c>
      <c r="D984" s="117">
        <v>2543</v>
      </c>
      <c r="E984" s="117">
        <v>102</v>
      </c>
      <c r="F984" s="117">
        <v>11029</v>
      </c>
      <c r="G984" s="117">
        <v>2127</v>
      </c>
      <c r="H984" s="117">
        <v>7200</v>
      </c>
      <c r="I984" s="117">
        <v>1702</v>
      </c>
    </row>
    <row r="985" spans="1:9" x14ac:dyDescent="0.2">
      <c r="A985" s="117" t="s">
        <v>244</v>
      </c>
      <c r="B985" s="117"/>
      <c r="C985" s="117"/>
      <c r="D985" s="117"/>
      <c r="E985" s="117"/>
      <c r="F985" s="117"/>
      <c r="G985" s="117"/>
      <c r="H985" s="117"/>
      <c r="I985" s="117"/>
    </row>
    <row r="986" spans="1:9" x14ac:dyDescent="0.2">
      <c r="A986" s="117" t="s">
        <v>7</v>
      </c>
      <c r="B986" s="117" t="s">
        <v>7</v>
      </c>
      <c r="C986" s="117">
        <v>792</v>
      </c>
      <c r="D986" s="117">
        <v>768</v>
      </c>
      <c r="E986" s="117">
        <v>23</v>
      </c>
      <c r="F986" s="117">
        <v>5754</v>
      </c>
      <c r="G986" s="117">
        <v>907</v>
      </c>
      <c r="H986" s="117">
        <v>3877</v>
      </c>
      <c r="I986" s="117">
        <v>970</v>
      </c>
    </row>
    <row r="987" spans="1:9" x14ac:dyDescent="0.2">
      <c r="A987" s="117"/>
      <c r="B987" s="117" t="s">
        <v>301</v>
      </c>
      <c r="C987" s="117">
        <v>293</v>
      </c>
      <c r="D987" s="117">
        <v>255</v>
      </c>
      <c r="E987" s="117">
        <v>38</v>
      </c>
      <c r="F987" s="117">
        <v>9413</v>
      </c>
      <c r="G987" s="117">
        <v>449</v>
      </c>
      <c r="H987" s="117">
        <v>8784</v>
      </c>
      <c r="I987" s="117">
        <v>180</v>
      </c>
    </row>
    <row r="988" spans="1:9" x14ac:dyDescent="0.2">
      <c r="A988" s="117"/>
      <c r="B988" s="117" t="s">
        <v>302</v>
      </c>
      <c r="C988" s="117">
        <v>95</v>
      </c>
      <c r="D988" s="117">
        <v>95</v>
      </c>
      <c r="E988" s="117" t="s">
        <v>77</v>
      </c>
      <c r="F988" s="117">
        <v>3749</v>
      </c>
      <c r="G988" s="117">
        <v>290</v>
      </c>
      <c r="H988" s="117">
        <v>2728</v>
      </c>
      <c r="I988" s="117">
        <v>731</v>
      </c>
    </row>
    <row r="989" spans="1:9" x14ac:dyDescent="0.2">
      <c r="A989" s="117"/>
      <c r="B989" s="117" t="s">
        <v>303</v>
      </c>
      <c r="C989" s="117">
        <v>149</v>
      </c>
      <c r="D989" s="117">
        <v>137</v>
      </c>
      <c r="E989" s="117">
        <v>12</v>
      </c>
      <c r="F989" s="117">
        <v>1969</v>
      </c>
      <c r="G989" s="117">
        <v>276</v>
      </c>
      <c r="H989" s="117">
        <v>1371</v>
      </c>
      <c r="I989" s="117">
        <v>322</v>
      </c>
    </row>
    <row r="990" spans="1:9" x14ac:dyDescent="0.2">
      <c r="A990" s="117"/>
      <c r="B990" s="117" t="s">
        <v>304</v>
      </c>
      <c r="C990" s="117">
        <v>231</v>
      </c>
      <c r="D990" s="117">
        <v>184</v>
      </c>
      <c r="E990" s="117">
        <v>47</v>
      </c>
      <c r="F990" s="117">
        <v>2824</v>
      </c>
      <c r="G990" s="117">
        <v>387</v>
      </c>
      <c r="H990" s="117">
        <v>1963</v>
      </c>
      <c r="I990" s="117">
        <v>474</v>
      </c>
    </row>
    <row r="991" spans="1:9" x14ac:dyDescent="0.2">
      <c r="A991" s="117"/>
      <c r="B991" s="117" t="s">
        <v>305</v>
      </c>
      <c r="C991" s="117">
        <v>233</v>
      </c>
      <c r="D991" s="117">
        <v>214</v>
      </c>
      <c r="E991" s="117">
        <v>19</v>
      </c>
      <c r="F991" s="117">
        <v>3187</v>
      </c>
      <c r="G991" s="117">
        <v>471</v>
      </c>
      <c r="H991" s="117">
        <v>1985</v>
      </c>
      <c r="I991" s="117">
        <v>731</v>
      </c>
    </row>
    <row r="992" spans="1:9" x14ac:dyDescent="0.2">
      <c r="A992" s="117"/>
      <c r="B992" s="117" t="s">
        <v>306</v>
      </c>
      <c r="C992" s="117">
        <v>342</v>
      </c>
      <c r="D992" s="117">
        <v>341</v>
      </c>
      <c r="E992" s="117">
        <v>2</v>
      </c>
      <c r="F992" s="117">
        <v>3953</v>
      </c>
      <c r="G992" s="117">
        <v>642</v>
      </c>
      <c r="H992" s="117">
        <v>2465</v>
      </c>
      <c r="I992" s="117">
        <v>846</v>
      </c>
    </row>
    <row r="993" spans="1:9" x14ac:dyDescent="0.2">
      <c r="A993" s="117"/>
      <c r="B993" s="117" t="s">
        <v>307</v>
      </c>
      <c r="C993" s="117">
        <v>664</v>
      </c>
      <c r="D993" s="117">
        <v>660</v>
      </c>
      <c r="E993" s="117">
        <v>4</v>
      </c>
      <c r="F993" s="117">
        <v>5595</v>
      </c>
      <c r="G993" s="117">
        <v>1044</v>
      </c>
      <c r="H993" s="117">
        <v>3398</v>
      </c>
      <c r="I993" s="117">
        <v>1153</v>
      </c>
    </row>
    <row r="994" spans="1:9" x14ac:dyDescent="0.2">
      <c r="A994" s="117"/>
      <c r="B994" s="117" t="s">
        <v>308</v>
      </c>
      <c r="C994" s="117">
        <v>1098</v>
      </c>
      <c r="D994" s="117">
        <v>1089</v>
      </c>
      <c r="E994" s="117">
        <v>9</v>
      </c>
      <c r="F994" s="117">
        <v>8790</v>
      </c>
      <c r="G994" s="117">
        <v>1475</v>
      </c>
      <c r="H994" s="117">
        <v>5664</v>
      </c>
      <c r="I994" s="117">
        <v>1650</v>
      </c>
    </row>
    <row r="995" spans="1:9" x14ac:dyDescent="0.2">
      <c r="A995" s="117"/>
      <c r="B995" s="117" t="s">
        <v>316</v>
      </c>
      <c r="C995" s="117">
        <v>2005</v>
      </c>
      <c r="D995" s="117">
        <v>1965</v>
      </c>
      <c r="E995" s="117">
        <v>40</v>
      </c>
      <c r="F995" s="117">
        <v>11787</v>
      </c>
      <c r="G995" s="117">
        <v>2070</v>
      </c>
      <c r="H995" s="117">
        <v>7980</v>
      </c>
      <c r="I995" s="117">
        <v>1737</v>
      </c>
    </row>
    <row r="996" spans="1:9" x14ac:dyDescent="0.2">
      <c r="A996" s="117"/>
      <c r="B996" s="117" t="s">
        <v>317</v>
      </c>
      <c r="C996" s="117">
        <v>4051</v>
      </c>
      <c r="D996" s="117">
        <v>3900</v>
      </c>
      <c r="E996" s="117">
        <v>151</v>
      </c>
      <c r="F996" s="117">
        <v>9290</v>
      </c>
      <c r="G996" s="117">
        <v>1798</v>
      </c>
      <c r="H996" s="117">
        <v>6565</v>
      </c>
      <c r="I996" s="117">
        <v>928</v>
      </c>
    </row>
    <row r="997" spans="1:9" x14ac:dyDescent="0.2">
      <c r="A997" s="117"/>
      <c r="B997" s="117" t="s">
        <v>309</v>
      </c>
      <c r="C997" s="117">
        <v>1914</v>
      </c>
      <c r="D997" s="117">
        <v>1870</v>
      </c>
      <c r="E997" s="117">
        <v>44</v>
      </c>
      <c r="F997" s="117">
        <v>9920</v>
      </c>
      <c r="G997" s="117">
        <v>1737</v>
      </c>
      <c r="H997" s="117">
        <v>6624</v>
      </c>
      <c r="I997" s="117">
        <v>1558</v>
      </c>
    </row>
    <row r="998" spans="1:9" x14ac:dyDescent="0.2">
      <c r="A998" s="117"/>
      <c r="B998" s="117" t="s">
        <v>310</v>
      </c>
      <c r="C998" s="117">
        <v>2200</v>
      </c>
      <c r="D998" s="117">
        <v>2144</v>
      </c>
      <c r="E998" s="117">
        <v>56</v>
      </c>
      <c r="F998" s="117">
        <v>10449</v>
      </c>
      <c r="G998" s="117">
        <v>1872</v>
      </c>
      <c r="H998" s="117">
        <v>7045</v>
      </c>
      <c r="I998" s="117">
        <v>1533</v>
      </c>
    </row>
    <row r="999" spans="1:9" x14ac:dyDescent="0.2">
      <c r="A999" s="117"/>
      <c r="B999" s="117" t="s">
        <v>318</v>
      </c>
      <c r="C999" s="117">
        <v>2673</v>
      </c>
      <c r="D999" s="117">
        <v>2597</v>
      </c>
      <c r="E999" s="117">
        <v>76</v>
      </c>
      <c r="F999" s="117">
        <v>10972</v>
      </c>
      <c r="G999" s="117">
        <v>1981</v>
      </c>
      <c r="H999" s="117">
        <v>7518</v>
      </c>
      <c r="I999" s="117">
        <v>1472</v>
      </c>
    </row>
    <row r="1000" spans="1:9" x14ac:dyDescent="0.2">
      <c r="A1000" s="117" t="s">
        <v>30</v>
      </c>
      <c r="B1000" s="117" t="s">
        <v>7</v>
      </c>
      <c r="C1000" s="117">
        <v>760</v>
      </c>
      <c r="D1000" s="117">
        <v>749</v>
      </c>
      <c r="E1000" s="117">
        <v>11</v>
      </c>
      <c r="F1000" s="117">
        <v>4987</v>
      </c>
      <c r="G1000" s="117">
        <v>895</v>
      </c>
      <c r="H1000" s="117">
        <v>3261</v>
      </c>
      <c r="I1000" s="117">
        <v>831</v>
      </c>
    </row>
    <row r="1001" spans="1:9" x14ac:dyDescent="0.2">
      <c r="A1001" s="117"/>
      <c r="B1001" s="117" t="s">
        <v>301</v>
      </c>
      <c r="C1001" s="117">
        <v>304</v>
      </c>
      <c r="D1001" s="117">
        <v>245</v>
      </c>
      <c r="E1001" s="117">
        <v>59</v>
      </c>
      <c r="F1001" s="117">
        <v>9483</v>
      </c>
      <c r="G1001" s="117">
        <v>579</v>
      </c>
      <c r="H1001" s="117">
        <v>8729</v>
      </c>
      <c r="I1001" s="117">
        <v>175</v>
      </c>
    </row>
    <row r="1002" spans="1:9" x14ac:dyDescent="0.2">
      <c r="A1002" s="117"/>
      <c r="B1002" s="117" t="s">
        <v>302</v>
      </c>
      <c r="C1002" s="117">
        <v>97</v>
      </c>
      <c r="D1002" s="117">
        <v>97</v>
      </c>
      <c r="E1002" s="117" t="s">
        <v>77</v>
      </c>
      <c r="F1002" s="117">
        <v>3773</v>
      </c>
      <c r="G1002" s="117">
        <v>356</v>
      </c>
      <c r="H1002" s="117">
        <v>2775</v>
      </c>
      <c r="I1002" s="117">
        <v>643</v>
      </c>
    </row>
    <row r="1003" spans="1:9" x14ac:dyDescent="0.2">
      <c r="A1003" s="117"/>
      <c r="B1003" s="117" t="s">
        <v>303</v>
      </c>
      <c r="C1003" s="117">
        <v>128</v>
      </c>
      <c r="D1003" s="117">
        <v>128</v>
      </c>
      <c r="E1003" s="117" t="s">
        <v>77</v>
      </c>
      <c r="F1003" s="117">
        <v>1522</v>
      </c>
      <c r="G1003" s="117">
        <v>265</v>
      </c>
      <c r="H1003" s="117">
        <v>1017</v>
      </c>
      <c r="I1003" s="117">
        <v>240</v>
      </c>
    </row>
    <row r="1004" spans="1:9" x14ac:dyDescent="0.2">
      <c r="A1004" s="117"/>
      <c r="B1004" s="117" t="s">
        <v>304</v>
      </c>
      <c r="C1004" s="117">
        <v>140</v>
      </c>
      <c r="D1004" s="117">
        <v>140</v>
      </c>
      <c r="E1004" s="117" t="s">
        <v>77</v>
      </c>
      <c r="F1004" s="117">
        <v>1834</v>
      </c>
      <c r="G1004" s="117">
        <v>281</v>
      </c>
      <c r="H1004" s="117">
        <v>1121</v>
      </c>
      <c r="I1004" s="117">
        <v>432</v>
      </c>
    </row>
    <row r="1005" spans="1:9" x14ac:dyDescent="0.2">
      <c r="A1005" s="117"/>
      <c r="B1005" s="117" t="s">
        <v>305</v>
      </c>
      <c r="C1005" s="117">
        <v>209</v>
      </c>
      <c r="D1005" s="117">
        <v>209</v>
      </c>
      <c r="E1005" s="117" t="s">
        <v>77</v>
      </c>
      <c r="F1005" s="117">
        <v>2160</v>
      </c>
      <c r="G1005" s="117">
        <v>373</v>
      </c>
      <c r="H1005" s="117">
        <v>1315</v>
      </c>
      <c r="I1005" s="117">
        <v>472</v>
      </c>
    </row>
    <row r="1006" spans="1:9" x14ac:dyDescent="0.2">
      <c r="A1006" s="117"/>
      <c r="B1006" s="117" t="s">
        <v>306</v>
      </c>
      <c r="C1006" s="117">
        <v>394</v>
      </c>
      <c r="D1006" s="117">
        <v>394</v>
      </c>
      <c r="E1006" s="117" t="s">
        <v>77</v>
      </c>
      <c r="F1006" s="117">
        <v>3098</v>
      </c>
      <c r="G1006" s="117">
        <v>537</v>
      </c>
      <c r="H1006" s="117">
        <v>1884</v>
      </c>
      <c r="I1006" s="117">
        <v>678</v>
      </c>
    </row>
    <row r="1007" spans="1:9" x14ac:dyDescent="0.2">
      <c r="A1007" s="117"/>
      <c r="B1007" s="117" t="s">
        <v>307</v>
      </c>
      <c r="C1007" s="117">
        <v>792</v>
      </c>
      <c r="D1007" s="117">
        <v>792</v>
      </c>
      <c r="E1007" s="117" t="s">
        <v>77</v>
      </c>
      <c r="F1007" s="117">
        <v>4798</v>
      </c>
      <c r="G1007" s="117">
        <v>1064</v>
      </c>
      <c r="H1007" s="117">
        <v>2936</v>
      </c>
      <c r="I1007" s="117">
        <v>798</v>
      </c>
    </row>
    <row r="1008" spans="1:9" x14ac:dyDescent="0.2">
      <c r="A1008" s="117"/>
      <c r="B1008" s="117" t="s">
        <v>308</v>
      </c>
      <c r="C1008" s="117">
        <v>1300</v>
      </c>
      <c r="D1008" s="117">
        <v>1289</v>
      </c>
      <c r="E1008" s="117">
        <v>11</v>
      </c>
      <c r="F1008" s="117">
        <v>8254</v>
      </c>
      <c r="G1008" s="117">
        <v>1592</v>
      </c>
      <c r="H1008" s="117">
        <v>5044</v>
      </c>
      <c r="I1008" s="117">
        <v>1618</v>
      </c>
    </row>
    <row r="1009" spans="1:9" x14ac:dyDescent="0.2">
      <c r="A1009" s="117"/>
      <c r="B1009" s="117" t="s">
        <v>316</v>
      </c>
      <c r="C1009" s="117">
        <v>2149</v>
      </c>
      <c r="D1009" s="117">
        <v>2121</v>
      </c>
      <c r="E1009" s="117">
        <v>28</v>
      </c>
      <c r="F1009" s="117">
        <v>11555</v>
      </c>
      <c r="G1009" s="117">
        <v>2341</v>
      </c>
      <c r="H1009" s="117">
        <v>7460</v>
      </c>
      <c r="I1009" s="117">
        <v>1755</v>
      </c>
    </row>
    <row r="1010" spans="1:9" x14ac:dyDescent="0.2">
      <c r="A1010" s="117"/>
      <c r="B1010" s="117" t="s">
        <v>317</v>
      </c>
      <c r="C1010" s="117">
        <v>4173</v>
      </c>
      <c r="D1010" s="117">
        <v>4043</v>
      </c>
      <c r="E1010" s="117">
        <v>130</v>
      </c>
      <c r="F1010" s="117">
        <v>10419</v>
      </c>
      <c r="G1010" s="117">
        <v>2297</v>
      </c>
      <c r="H1010" s="117">
        <v>6961</v>
      </c>
      <c r="I1010" s="117">
        <v>1161</v>
      </c>
    </row>
    <row r="1011" spans="1:9" x14ac:dyDescent="0.2">
      <c r="A1011" s="117"/>
      <c r="B1011" s="117" t="s">
        <v>309</v>
      </c>
      <c r="C1011" s="117">
        <v>1948</v>
      </c>
      <c r="D1011" s="117">
        <v>1916</v>
      </c>
      <c r="E1011" s="117">
        <v>32</v>
      </c>
      <c r="F1011" s="117">
        <v>9672</v>
      </c>
      <c r="G1011" s="117">
        <v>1940</v>
      </c>
      <c r="H1011" s="117">
        <v>6122</v>
      </c>
      <c r="I1011" s="117">
        <v>1610</v>
      </c>
    </row>
    <row r="1012" spans="1:9" x14ac:dyDescent="0.2">
      <c r="A1012" s="117"/>
      <c r="B1012" s="117" t="s">
        <v>310</v>
      </c>
      <c r="C1012" s="117">
        <v>2226</v>
      </c>
      <c r="D1012" s="117">
        <v>2183</v>
      </c>
      <c r="E1012" s="117">
        <v>43</v>
      </c>
      <c r="F1012" s="117">
        <v>10332</v>
      </c>
      <c r="G1012" s="117">
        <v>2145</v>
      </c>
      <c r="H1012" s="117">
        <v>6616</v>
      </c>
      <c r="I1012" s="117">
        <v>1572</v>
      </c>
    </row>
    <row r="1013" spans="1:9" x14ac:dyDescent="0.2">
      <c r="A1013" s="117"/>
      <c r="B1013" s="117" t="s">
        <v>318</v>
      </c>
      <c r="C1013" s="117">
        <v>2674</v>
      </c>
      <c r="D1013" s="117">
        <v>2619</v>
      </c>
      <c r="E1013" s="117">
        <v>55</v>
      </c>
      <c r="F1013" s="117">
        <v>11261</v>
      </c>
      <c r="G1013" s="117">
        <v>2329</v>
      </c>
      <c r="H1013" s="117">
        <v>7330</v>
      </c>
      <c r="I1013" s="117">
        <v>1601</v>
      </c>
    </row>
    <row r="1014" spans="1:9" x14ac:dyDescent="0.2">
      <c r="A1014" s="117" t="s">
        <v>31</v>
      </c>
      <c r="B1014" s="117" t="s">
        <v>7</v>
      </c>
      <c r="C1014" s="117">
        <v>822</v>
      </c>
      <c r="D1014" s="117">
        <v>787</v>
      </c>
      <c r="E1014" s="117">
        <v>35</v>
      </c>
      <c r="F1014" s="117">
        <v>6500</v>
      </c>
      <c r="G1014" s="117">
        <v>919</v>
      </c>
      <c r="H1014" s="117">
        <v>4477</v>
      </c>
      <c r="I1014" s="117">
        <v>1105</v>
      </c>
    </row>
    <row r="1015" spans="1:9" x14ac:dyDescent="0.2">
      <c r="A1015" s="117"/>
      <c r="B1015" s="117" t="s">
        <v>301</v>
      </c>
      <c r="C1015" s="117">
        <v>282</v>
      </c>
      <c r="D1015" s="117">
        <v>266</v>
      </c>
      <c r="E1015" s="117">
        <v>16</v>
      </c>
      <c r="F1015" s="117">
        <v>9339</v>
      </c>
      <c r="G1015" s="117">
        <v>312</v>
      </c>
      <c r="H1015" s="117">
        <v>8842</v>
      </c>
      <c r="I1015" s="117">
        <v>185</v>
      </c>
    </row>
    <row r="1016" spans="1:9" x14ac:dyDescent="0.2">
      <c r="A1016" s="117"/>
      <c r="B1016" s="117" t="s">
        <v>302</v>
      </c>
      <c r="C1016" s="117">
        <v>92</v>
      </c>
      <c r="D1016" s="117">
        <v>92</v>
      </c>
      <c r="E1016" s="117" t="s">
        <v>77</v>
      </c>
      <c r="F1016" s="117">
        <v>3724</v>
      </c>
      <c r="G1016" s="117">
        <v>220</v>
      </c>
      <c r="H1016" s="117">
        <v>2678</v>
      </c>
      <c r="I1016" s="117">
        <v>825</v>
      </c>
    </row>
    <row r="1017" spans="1:9" x14ac:dyDescent="0.2">
      <c r="A1017" s="117"/>
      <c r="B1017" s="117" t="s">
        <v>303</v>
      </c>
      <c r="C1017" s="117">
        <v>171</v>
      </c>
      <c r="D1017" s="117">
        <v>146</v>
      </c>
      <c r="E1017" s="117">
        <v>25</v>
      </c>
      <c r="F1017" s="117">
        <v>2456</v>
      </c>
      <c r="G1017" s="117">
        <v>288</v>
      </c>
      <c r="H1017" s="117">
        <v>1757</v>
      </c>
      <c r="I1017" s="117">
        <v>411</v>
      </c>
    </row>
    <row r="1018" spans="1:9" x14ac:dyDescent="0.2">
      <c r="A1018" s="117"/>
      <c r="B1018" s="117" t="s">
        <v>304</v>
      </c>
      <c r="C1018" s="117">
        <v>333</v>
      </c>
      <c r="D1018" s="117">
        <v>234</v>
      </c>
      <c r="E1018" s="117">
        <v>99</v>
      </c>
      <c r="F1018" s="117">
        <v>3937</v>
      </c>
      <c r="G1018" s="117">
        <v>507</v>
      </c>
      <c r="H1018" s="117">
        <v>2909</v>
      </c>
      <c r="I1018" s="117">
        <v>521</v>
      </c>
    </row>
    <row r="1019" spans="1:9" x14ac:dyDescent="0.2">
      <c r="A1019" s="117"/>
      <c r="B1019" s="117" t="s">
        <v>305</v>
      </c>
      <c r="C1019" s="117">
        <v>259</v>
      </c>
      <c r="D1019" s="117">
        <v>219</v>
      </c>
      <c r="E1019" s="117">
        <v>40</v>
      </c>
      <c r="F1019" s="117">
        <v>4282</v>
      </c>
      <c r="G1019" s="117">
        <v>575</v>
      </c>
      <c r="H1019" s="117">
        <v>2700</v>
      </c>
      <c r="I1019" s="117">
        <v>1007</v>
      </c>
    </row>
    <row r="1020" spans="1:9" x14ac:dyDescent="0.2">
      <c r="A1020" s="117"/>
      <c r="B1020" s="117" t="s">
        <v>306</v>
      </c>
      <c r="C1020" s="117">
        <v>288</v>
      </c>
      <c r="D1020" s="117">
        <v>284</v>
      </c>
      <c r="E1020" s="117">
        <v>4</v>
      </c>
      <c r="F1020" s="117">
        <v>4852</v>
      </c>
      <c r="G1020" s="117">
        <v>753</v>
      </c>
      <c r="H1020" s="117">
        <v>3076</v>
      </c>
      <c r="I1020" s="117">
        <v>1023</v>
      </c>
    </row>
    <row r="1021" spans="1:9" x14ac:dyDescent="0.2">
      <c r="A1021" s="117"/>
      <c r="B1021" s="117" t="s">
        <v>307</v>
      </c>
      <c r="C1021" s="117">
        <v>535</v>
      </c>
      <c r="D1021" s="117">
        <v>527</v>
      </c>
      <c r="E1021" s="117">
        <v>8</v>
      </c>
      <c r="F1021" s="117">
        <v>6401</v>
      </c>
      <c r="G1021" s="117">
        <v>1024</v>
      </c>
      <c r="H1021" s="117">
        <v>3864</v>
      </c>
      <c r="I1021" s="117">
        <v>1512</v>
      </c>
    </row>
    <row r="1022" spans="1:9" x14ac:dyDescent="0.2">
      <c r="A1022" s="117"/>
      <c r="B1022" s="117" t="s">
        <v>308</v>
      </c>
      <c r="C1022" s="117">
        <v>908</v>
      </c>
      <c r="D1022" s="117">
        <v>901</v>
      </c>
      <c r="E1022" s="117">
        <v>7</v>
      </c>
      <c r="F1022" s="117">
        <v>9293</v>
      </c>
      <c r="G1022" s="117">
        <v>1366</v>
      </c>
      <c r="H1022" s="117">
        <v>6247</v>
      </c>
      <c r="I1022" s="117">
        <v>1680</v>
      </c>
    </row>
    <row r="1023" spans="1:9" x14ac:dyDescent="0.2">
      <c r="A1023" s="117"/>
      <c r="B1023" s="117" t="s">
        <v>316</v>
      </c>
      <c r="C1023" s="117">
        <v>1891</v>
      </c>
      <c r="D1023" s="117">
        <v>1841</v>
      </c>
      <c r="E1023" s="117">
        <v>50</v>
      </c>
      <c r="F1023" s="117">
        <v>11971</v>
      </c>
      <c r="G1023" s="117">
        <v>1855</v>
      </c>
      <c r="H1023" s="117">
        <v>8394</v>
      </c>
      <c r="I1023" s="117">
        <v>1722</v>
      </c>
    </row>
    <row r="1024" spans="1:9" x14ac:dyDescent="0.2">
      <c r="A1024" s="117"/>
      <c r="B1024" s="117" t="s">
        <v>317</v>
      </c>
      <c r="C1024" s="117">
        <v>3993</v>
      </c>
      <c r="D1024" s="117">
        <v>3833</v>
      </c>
      <c r="E1024" s="117">
        <v>160</v>
      </c>
      <c r="F1024" s="117">
        <v>8760</v>
      </c>
      <c r="G1024" s="117">
        <v>1564</v>
      </c>
      <c r="H1024" s="117">
        <v>6379</v>
      </c>
      <c r="I1024" s="117">
        <v>818</v>
      </c>
    </row>
    <row r="1025" spans="1:9" x14ac:dyDescent="0.2">
      <c r="A1025" s="117"/>
      <c r="B1025" s="117" t="s">
        <v>309</v>
      </c>
      <c r="C1025" s="117">
        <v>1887</v>
      </c>
      <c r="D1025" s="117">
        <v>1833</v>
      </c>
      <c r="E1025" s="117">
        <v>54</v>
      </c>
      <c r="F1025" s="117">
        <v>10116</v>
      </c>
      <c r="G1025" s="117">
        <v>1577</v>
      </c>
      <c r="H1025" s="117">
        <v>7022</v>
      </c>
      <c r="I1025" s="117">
        <v>1517</v>
      </c>
    </row>
    <row r="1026" spans="1:9" x14ac:dyDescent="0.2">
      <c r="A1026" s="117"/>
      <c r="B1026" s="117" t="s">
        <v>310</v>
      </c>
      <c r="C1026" s="117">
        <v>2181</v>
      </c>
      <c r="D1026" s="117">
        <v>2115</v>
      </c>
      <c r="E1026" s="117">
        <v>66</v>
      </c>
      <c r="F1026" s="117">
        <v>10537</v>
      </c>
      <c r="G1026" s="117">
        <v>1668</v>
      </c>
      <c r="H1026" s="117">
        <v>7365</v>
      </c>
      <c r="I1026" s="117">
        <v>1504</v>
      </c>
    </row>
    <row r="1027" spans="1:9" x14ac:dyDescent="0.2">
      <c r="A1027" s="117"/>
      <c r="B1027" s="117" t="s">
        <v>318</v>
      </c>
      <c r="C1027" s="117">
        <v>2673</v>
      </c>
      <c r="D1027" s="117">
        <v>2582</v>
      </c>
      <c r="E1027" s="117">
        <v>91</v>
      </c>
      <c r="F1027" s="117">
        <v>10777</v>
      </c>
      <c r="G1027" s="117">
        <v>1747</v>
      </c>
      <c r="H1027" s="117">
        <v>7645</v>
      </c>
      <c r="I1027" s="117">
        <v>1386</v>
      </c>
    </row>
    <row r="1028" spans="1:9" x14ac:dyDescent="0.2">
      <c r="A1028" s="117" t="s">
        <v>245</v>
      </c>
      <c r="B1028" s="117"/>
      <c r="C1028" s="117"/>
      <c r="D1028" s="117"/>
      <c r="E1028" s="117"/>
      <c r="F1028" s="117"/>
      <c r="G1028" s="117"/>
      <c r="H1028" s="117"/>
      <c r="I1028" s="117"/>
    </row>
    <row r="1029" spans="1:9" x14ac:dyDescent="0.2">
      <c r="A1029" s="117" t="s">
        <v>7</v>
      </c>
      <c r="B1029" s="117" t="s">
        <v>7</v>
      </c>
      <c r="C1029" s="117">
        <v>695</v>
      </c>
      <c r="D1029" s="117">
        <v>676</v>
      </c>
      <c r="E1029" s="117">
        <v>20</v>
      </c>
      <c r="F1029" s="117">
        <v>6340</v>
      </c>
      <c r="G1029" s="117">
        <v>1012</v>
      </c>
      <c r="H1029" s="117">
        <v>4004</v>
      </c>
      <c r="I1029" s="117">
        <v>1324</v>
      </c>
    </row>
    <row r="1030" spans="1:9" x14ac:dyDescent="0.2">
      <c r="A1030" s="117"/>
      <c r="B1030" s="117" t="s">
        <v>301</v>
      </c>
      <c r="C1030" s="117">
        <v>289</v>
      </c>
      <c r="D1030" s="117">
        <v>265</v>
      </c>
      <c r="E1030" s="117">
        <v>24</v>
      </c>
      <c r="F1030" s="117">
        <v>8186</v>
      </c>
      <c r="G1030" s="117">
        <v>531</v>
      </c>
      <c r="H1030" s="117">
        <v>6907</v>
      </c>
      <c r="I1030" s="117">
        <v>748</v>
      </c>
    </row>
    <row r="1031" spans="1:9" x14ac:dyDescent="0.2">
      <c r="A1031" s="117"/>
      <c r="B1031" s="117" t="s">
        <v>302</v>
      </c>
      <c r="C1031" s="117">
        <v>66</v>
      </c>
      <c r="D1031" s="117">
        <v>66</v>
      </c>
      <c r="E1031" s="117" t="s">
        <v>77</v>
      </c>
      <c r="F1031" s="117">
        <v>5924</v>
      </c>
      <c r="G1031" s="117">
        <v>347</v>
      </c>
      <c r="H1031" s="117">
        <v>3726</v>
      </c>
      <c r="I1031" s="117">
        <v>1851</v>
      </c>
    </row>
    <row r="1032" spans="1:9" x14ac:dyDescent="0.2">
      <c r="A1032" s="117"/>
      <c r="B1032" s="117" t="s">
        <v>303</v>
      </c>
      <c r="C1032" s="117">
        <v>91</v>
      </c>
      <c r="D1032" s="117">
        <v>86</v>
      </c>
      <c r="E1032" s="117">
        <v>5</v>
      </c>
      <c r="F1032" s="117">
        <v>2513</v>
      </c>
      <c r="G1032" s="117">
        <v>295</v>
      </c>
      <c r="H1032" s="117">
        <v>1765</v>
      </c>
      <c r="I1032" s="117">
        <v>453</v>
      </c>
    </row>
    <row r="1033" spans="1:9" x14ac:dyDescent="0.2">
      <c r="A1033" s="117"/>
      <c r="B1033" s="117" t="s">
        <v>304</v>
      </c>
      <c r="C1033" s="117">
        <v>175</v>
      </c>
      <c r="D1033" s="117">
        <v>139</v>
      </c>
      <c r="E1033" s="117">
        <v>36</v>
      </c>
      <c r="F1033" s="117">
        <v>3380</v>
      </c>
      <c r="G1033" s="117">
        <v>384</v>
      </c>
      <c r="H1033" s="117">
        <v>2163</v>
      </c>
      <c r="I1033" s="117">
        <v>833</v>
      </c>
    </row>
    <row r="1034" spans="1:9" x14ac:dyDescent="0.2">
      <c r="A1034" s="117"/>
      <c r="B1034" s="117" t="s">
        <v>305</v>
      </c>
      <c r="C1034" s="117">
        <v>226</v>
      </c>
      <c r="D1034" s="117">
        <v>202</v>
      </c>
      <c r="E1034" s="117">
        <v>24</v>
      </c>
      <c r="F1034" s="117">
        <v>3967</v>
      </c>
      <c r="G1034" s="117">
        <v>517</v>
      </c>
      <c r="H1034" s="117">
        <v>2422</v>
      </c>
      <c r="I1034" s="117">
        <v>1029</v>
      </c>
    </row>
    <row r="1035" spans="1:9" x14ac:dyDescent="0.2">
      <c r="A1035" s="117"/>
      <c r="B1035" s="117" t="s">
        <v>306</v>
      </c>
      <c r="C1035" s="117">
        <v>339</v>
      </c>
      <c r="D1035" s="117">
        <v>334</v>
      </c>
      <c r="E1035" s="117">
        <v>5</v>
      </c>
      <c r="F1035" s="117">
        <v>4702</v>
      </c>
      <c r="G1035" s="117">
        <v>748</v>
      </c>
      <c r="H1035" s="117">
        <v>2657</v>
      </c>
      <c r="I1035" s="117">
        <v>1297</v>
      </c>
    </row>
    <row r="1036" spans="1:9" x14ac:dyDescent="0.2">
      <c r="A1036" s="117"/>
      <c r="B1036" s="117" t="s">
        <v>307</v>
      </c>
      <c r="C1036" s="117">
        <v>618</v>
      </c>
      <c r="D1036" s="117">
        <v>613</v>
      </c>
      <c r="E1036" s="117">
        <v>6</v>
      </c>
      <c r="F1036" s="117">
        <v>5986</v>
      </c>
      <c r="G1036" s="117">
        <v>1123</v>
      </c>
      <c r="H1036" s="117">
        <v>3583</v>
      </c>
      <c r="I1036" s="117">
        <v>1280</v>
      </c>
    </row>
    <row r="1037" spans="1:9" x14ac:dyDescent="0.2">
      <c r="A1037" s="117"/>
      <c r="B1037" s="117" t="s">
        <v>308</v>
      </c>
      <c r="C1037" s="117">
        <v>1135</v>
      </c>
      <c r="D1037" s="117">
        <v>1114</v>
      </c>
      <c r="E1037" s="117">
        <v>21</v>
      </c>
      <c r="F1037" s="117">
        <v>9929</v>
      </c>
      <c r="G1037" s="117">
        <v>1969</v>
      </c>
      <c r="H1037" s="117">
        <v>6189</v>
      </c>
      <c r="I1037" s="117">
        <v>1770</v>
      </c>
    </row>
    <row r="1038" spans="1:9" x14ac:dyDescent="0.2">
      <c r="A1038" s="117"/>
      <c r="B1038" s="117" t="s">
        <v>316</v>
      </c>
      <c r="C1038" s="117">
        <v>2150</v>
      </c>
      <c r="D1038" s="117">
        <v>2107</v>
      </c>
      <c r="E1038" s="117">
        <v>43</v>
      </c>
      <c r="F1038" s="117">
        <v>13144</v>
      </c>
      <c r="G1038" s="117">
        <v>2645</v>
      </c>
      <c r="H1038" s="117">
        <v>8502</v>
      </c>
      <c r="I1038" s="117">
        <v>1997</v>
      </c>
    </row>
    <row r="1039" spans="1:9" x14ac:dyDescent="0.2">
      <c r="A1039" s="117"/>
      <c r="B1039" s="117" t="s">
        <v>317</v>
      </c>
      <c r="C1039" s="117">
        <v>4153</v>
      </c>
      <c r="D1039" s="117">
        <v>4076</v>
      </c>
      <c r="E1039" s="117">
        <v>77</v>
      </c>
      <c r="F1039" s="117">
        <v>12056</v>
      </c>
      <c r="G1039" s="117">
        <v>2285</v>
      </c>
      <c r="H1039" s="117">
        <v>7273</v>
      </c>
      <c r="I1039" s="117">
        <v>2498</v>
      </c>
    </row>
    <row r="1040" spans="1:9" x14ac:dyDescent="0.2">
      <c r="A1040" s="117"/>
      <c r="B1040" s="117" t="s">
        <v>309</v>
      </c>
      <c r="C1040" s="117">
        <v>1959</v>
      </c>
      <c r="D1040" s="117">
        <v>1921</v>
      </c>
      <c r="E1040" s="117">
        <v>37</v>
      </c>
      <c r="F1040" s="117">
        <v>11418</v>
      </c>
      <c r="G1040" s="117">
        <v>2262</v>
      </c>
      <c r="H1040" s="117">
        <v>7193</v>
      </c>
      <c r="I1040" s="117">
        <v>1962</v>
      </c>
    </row>
    <row r="1041" spans="1:9" x14ac:dyDescent="0.2">
      <c r="A1041" s="117"/>
      <c r="B1041" s="117" t="s">
        <v>310</v>
      </c>
      <c r="C1041" s="117">
        <v>2242</v>
      </c>
      <c r="D1041" s="117">
        <v>2200</v>
      </c>
      <c r="E1041" s="117">
        <v>42</v>
      </c>
      <c r="F1041" s="117">
        <v>12184</v>
      </c>
      <c r="G1041" s="117">
        <v>2426</v>
      </c>
      <c r="H1041" s="117">
        <v>7713</v>
      </c>
      <c r="I1041" s="117">
        <v>2045</v>
      </c>
    </row>
    <row r="1042" spans="1:9" x14ac:dyDescent="0.2">
      <c r="A1042" s="117"/>
      <c r="B1042" s="117" t="s">
        <v>318</v>
      </c>
      <c r="C1042" s="117">
        <v>2738</v>
      </c>
      <c r="D1042" s="117">
        <v>2684</v>
      </c>
      <c r="E1042" s="117">
        <v>53</v>
      </c>
      <c r="F1042" s="117">
        <v>12825</v>
      </c>
      <c r="G1042" s="117">
        <v>2539</v>
      </c>
      <c r="H1042" s="117">
        <v>8142</v>
      </c>
      <c r="I1042" s="117">
        <v>2144</v>
      </c>
    </row>
    <row r="1043" spans="1:9" x14ac:dyDescent="0.2">
      <c r="A1043" s="117" t="s">
        <v>30</v>
      </c>
      <c r="B1043" s="117" t="s">
        <v>7</v>
      </c>
      <c r="C1043" s="117">
        <v>683</v>
      </c>
      <c r="D1043" s="117">
        <v>673</v>
      </c>
      <c r="E1043" s="117">
        <v>10</v>
      </c>
      <c r="F1043" s="117">
        <v>5494</v>
      </c>
      <c r="G1043" s="117">
        <v>960</v>
      </c>
      <c r="H1043" s="117">
        <v>3488</v>
      </c>
      <c r="I1043" s="117">
        <v>1046</v>
      </c>
    </row>
    <row r="1044" spans="1:9" x14ac:dyDescent="0.2">
      <c r="A1044" s="117"/>
      <c r="B1044" s="117" t="s">
        <v>301</v>
      </c>
      <c r="C1044" s="117">
        <v>317</v>
      </c>
      <c r="D1044" s="117">
        <v>286</v>
      </c>
      <c r="E1044" s="117">
        <v>31</v>
      </c>
      <c r="F1044" s="117">
        <v>8395</v>
      </c>
      <c r="G1044" s="117">
        <v>518</v>
      </c>
      <c r="H1044" s="117">
        <v>7147</v>
      </c>
      <c r="I1044" s="117">
        <v>729</v>
      </c>
    </row>
    <row r="1045" spans="1:9" x14ac:dyDescent="0.2">
      <c r="A1045" s="117"/>
      <c r="B1045" s="117" t="s">
        <v>302</v>
      </c>
      <c r="C1045" s="117">
        <v>61</v>
      </c>
      <c r="D1045" s="117">
        <v>61</v>
      </c>
      <c r="E1045" s="117" t="s">
        <v>77</v>
      </c>
      <c r="F1045" s="117">
        <v>6159</v>
      </c>
      <c r="G1045" s="117">
        <v>395</v>
      </c>
      <c r="H1045" s="117">
        <v>4139</v>
      </c>
      <c r="I1045" s="117">
        <v>1624</v>
      </c>
    </row>
    <row r="1046" spans="1:9" x14ac:dyDescent="0.2">
      <c r="A1046" s="117"/>
      <c r="B1046" s="117" t="s">
        <v>303</v>
      </c>
      <c r="C1046" s="117">
        <v>89</v>
      </c>
      <c r="D1046" s="117">
        <v>86</v>
      </c>
      <c r="E1046" s="117">
        <v>3</v>
      </c>
      <c r="F1046" s="117">
        <v>2070</v>
      </c>
      <c r="G1046" s="117">
        <v>244</v>
      </c>
      <c r="H1046" s="117">
        <v>1513</v>
      </c>
      <c r="I1046" s="117">
        <v>313</v>
      </c>
    </row>
    <row r="1047" spans="1:9" x14ac:dyDescent="0.2">
      <c r="A1047" s="117"/>
      <c r="B1047" s="117" t="s">
        <v>304</v>
      </c>
      <c r="C1047" s="117">
        <v>92</v>
      </c>
      <c r="D1047" s="117">
        <v>90</v>
      </c>
      <c r="E1047" s="117">
        <v>2</v>
      </c>
      <c r="F1047" s="117">
        <v>2148</v>
      </c>
      <c r="G1047" s="117">
        <v>264</v>
      </c>
      <c r="H1047" s="117">
        <v>1251</v>
      </c>
      <c r="I1047" s="117">
        <v>634</v>
      </c>
    </row>
    <row r="1048" spans="1:9" x14ac:dyDescent="0.2">
      <c r="A1048" s="117"/>
      <c r="B1048" s="117" t="s">
        <v>305</v>
      </c>
      <c r="C1048" s="117">
        <v>201</v>
      </c>
      <c r="D1048" s="117">
        <v>201</v>
      </c>
      <c r="E1048" s="117" t="s">
        <v>77</v>
      </c>
      <c r="F1048" s="117">
        <v>2642</v>
      </c>
      <c r="G1048" s="117">
        <v>396</v>
      </c>
      <c r="H1048" s="117">
        <v>1537</v>
      </c>
      <c r="I1048" s="117">
        <v>710</v>
      </c>
    </row>
    <row r="1049" spans="1:9" x14ac:dyDescent="0.2">
      <c r="A1049" s="117"/>
      <c r="B1049" s="117" t="s">
        <v>306</v>
      </c>
      <c r="C1049" s="117">
        <v>406</v>
      </c>
      <c r="D1049" s="117">
        <v>400</v>
      </c>
      <c r="E1049" s="117">
        <v>6</v>
      </c>
      <c r="F1049" s="117">
        <v>3980</v>
      </c>
      <c r="G1049" s="117">
        <v>662</v>
      </c>
      <c r="H1049" s="117">
        <v>2286</v>
      </c>
      <c r="I1049" s="117">
        <v>1033</v>
      </c>
    </row>
    <row r="1050" spans="1:9" x14ac:dyDescent="0.2">
      <c r="A1050" s="117"/>
      <c r="B1050" s="117" t="s">
        <v>307</v>
      </c>
      <c r="C1050" s="117">
        <v>736</v>
      </c>
      <c r="D1050" s="117">
        <v>731</v>
      </c>
      <c r="E1050" s="117">
        <v>5</v>
      </c>
      <c r="F1050" s="117">
        <v>5151</v>
      </c>
      <c r="G1050" s="117">
        <v>1121</v>
      </c>
      <c r="H1050" s="117">
        <v>3137</v>
      </c>
      <c r="I1050" s="117">
        <v>893</v>
      </c>
    </row>
    <row r="1051" spans="1:9" x14ac:dyDescent="0.2">
      <c r="A1051" s="117"/>
      <c r="B1051" s="117" t="s">
        <v>308</v>
      </c>
      <c r="C1051" s="117">
        <v>1381</v>
      </c>
      <c r="D1051" s="117">
        <v>1357</v>
      </c>
      <c r="E1051" s="117">
        <v>24</v>
      </c>
      <c r="F1051" s="117">
        <v>9065</v>
      </c>
      <c r="G1051" s="117">
        <v>2066</v>
      </c>
      <c r="H1051" s="117">
        <v>5569</v>
      </c>
      <c r="I1051" s="117">
        <v>1430</v>
      </c>
    </row>
    <row r="1052" spans="1:9" x14ac:dyDescent="0.2">
      <c r="A1052" s="117"/>
      <c r="B1052" s="117" t="s">
        <v>316</v>
      </c>
      <c r="C1052" s="117">
        <v>2391</v>
      </c>
      <c r="D1052" s="117">
        <v>2358</v>
      </c>
      <c r="E1052" s="117">
        <v>33</v>
      </c>
      <c r="F1052" s="117">
        <v>12920</v>
      </c>
      <c r="G1052" s="117">
        <v>2912</v>
      </c>
      <c r="H1052" s="117">
        <v>8291</v>
      </c>
      <c r="I1052" s="117">
        <v>1716</v>
      </c>
    </row>
    <row r="1053" spans="1:9" x14ac:dyDescent="0.2">
      <c r="A1053" s="117"/>
      <c r="B1053" s="117" t="s">
        <v>317</v>
      </c>
      <c r="C1053" s="117">
        <v>4215</v>
      </c>
      <c r="D1053" s="117">
        <v>4164</v>
      </c>
      <c r="E1053" s="117">
        <v>50</v>
      </c>
      <c r="F1053" s="117">
        <v>14089</v>
      </c>
      <c r="G1053" s="117">
        <v>2728</v>
      </c>
      <c r="H1053" s="117">
        <v>8436</v>
      </c>
      <c r="I1053" s="117">
        <v>2925</v>
      </c>
    </row>
    <row r="1054" spans="1:9" x14ac:dyDescent="0.2">
      <c r="A1054" s="117"/>
      <c r="B1054" s="117" t="s">
        <v>309</v>
      </c>
      <c r="C1054" s="117">
        <v>2065</v>
      </c>
      <c r="D1054" s="117">
        <v>2035</v>
      </c>
      <c r="E1054" s="117">
        <v>30</v>
      </c>
      <c r="F1054" s="117">
        <v>11029</v>
      </c>
      <c r="G1054" s="117">
        <v>2448</v>
      </c>
      <c r="H1054" s="117">
        <v>6880</v>
      </c>
      <c r="I1054" s="117">
        <v>1701</v>
      </c>
    </row>
    <row r="1055" spans="1:9" x14ac:dyDescent="0.2">
      <c r="A1055" s="117"/>
      <c r="B1055" s="117" t="s">
        <v>310</v>
      </c>
      <c r="C1055" s="117">
        <v>2353</v>
      </c>
      <c r="D1055" s="117">
        <v>2319</v>
      </c>
      <c r="E1055" s="117">
        <v>35</v>
      </c>
      <c r="F1055" s="117">
        <v>12083</v>
      </c>
      <c r="G1055" s="117">
        <v>2666</v>
      </c>
      <c r="H1055" s="117">
        <v>7550</v>
      </c>
      <c r="I1055" s="117">
        <v>1868</v>
      </c>
    </row>
    <row r="1056" spans="1:9" x14ac:dyDescent="0.2">
      <c r="A1056" s="117"/>
      <c r="B1056" s="117" t="s">
        <v>318</v>
      </c>
      <c r="C1056" s="117">
        <v>2818</v>
      </c>
      <c r="D1056" s="117">
        <v>2781</v>
      </c>
      <c r="E1056" s="117">
        <v>37</v>
      </c>
      <c r="F1056" s="117">
        <v>13193</v>
      </c>
      <c r="G1056" s="117">
        <v>2869</v>
      </c>
      <c r="H1056" s="117">
        <v>8325</v>
      </c>
      <c r="I1056" s="117">
        <v>1999</v>
      </c>
    </row>
    <row r="1057" spans="1:9" x14ac:dyDescent="0.2">
      <c r="A1057" s="117" t="s">
        <v>31</v>
      </c>
      <c r="B1057" s="117" t="s">
        <v>7</v>
      </c>
      <c r="C1057" s="117">
        <v>707</v>
      </c>
      <c r="D1057" s="117">
        <v>678</v>
      </c>
      <c r="E1057" s="117">
        <v>29</v>
      </c>
      <c r="F1057" s="117">
        <v>7182</v>
      </c>
      <c r="G1057" s="117">
        <v>1064</v>
      </c>
      <c r="H1057" s="117">
        <v>4517</v>
      </c>
      <c r="I1057" s="117">
        <v>1601</v>
      </c>
    </row>
    <row r="1058" spans="1:9" x14ac:dyDescent="0.2">
      <c r="A1058" s="117"/>
      <c r="B1058" s="117" t="s">
        <v>301</v>
      </c>
      <c r="C1058" s="117">
        <v>259</v>
      </c>
      <c r="D1058" s="117">
        <v>243</v>
      </c>
      <c r="E1058" s="117">
        <v>16</v>
      </c>
      <c r="F1058" s="117">
        <v>7966</v>
      </c>
      <c r="G1058" s="117">
        <v>544</v>
      </c>
      <c r="H1058" s="117">
        <v>6654</v>
      </c>
      <c r="I1058" s="117">
        <v>767</v>
      </c>
    </row>
    <row r="1059" spans="1:9" x14ac:dyDescent="0.2">
      <c r="A1059" s="117"/>
      <c r="B1059" s="117" t="s">
        <v>302</v>
      </c>
      <c r="C1059" s="117">
        <v>71</v>
      </c>
      <c r="D1059" s="117">
        <v>71</v>
      </c>
      <c r="E1059" s="117" t="s">
        <v>77</v>
      </c>
      <c r="F1059" s="117">
        <v>5677</v>
      </c>
      <c r="G1059" s="117">
        <v>296</v>
      </c>
      <c r="H1059" s="117">
        <v>3291</v>
      </c>
      <c r="I1059" s="117">
        <v>2090</v>
      </c>
    </row>
    <row r="1060" spans="1:9" x14ac:dyDescent="0.2">
      <c r="A1060" s="117"/>
      <c r="B1060" s="117" t="s">
        <v>303</v>
      </c>
      <c r="C1060" s="117">
        <v>93</v>
      </c>
      <c r="D1060" s="117">
        <v>86</v>
      </c>
      <c r="E1060" s="117">
        <v>6</v>
      </c>
      <c r="F1060" s="117">
        <v>2988</v>
      </c>
      <c r="G1060" s="117">
        <v>350</v>
      </c>
      <c r="H1060" s="117">
        <v>2035</v>
      </c>
      <c r="I1060" s="117">
        <v>603</v>
      </c>
    </row>
    <row r="1061" spans="1:9" x14ac:dyDescent="0.2">
      <c r="A1061" s="117"/>
      <c r="B1061" s="117" t="s">
        <v>304</v>
      </c>
      <c r="C1061" s="117">
        <v>269</v>
      </c>
      <c r="D1061" s="117">
        <v>194</v>
      </c>
      <c r="E1061" s="117">
        <v>75</v>
      </c>
      <c r="F1061" s="117">
        <v>4763</v>
      </c>
      <c r="G1061" s="117">
        <v>518</v>
      </c>
      <c r="H1061" s="117">
        <v>3188</v>
      </c>
      <c r="I1061" s="117">
        <v>1057</v>
      </c>
    </row>
    <row r="1062" spans="1:9" x14ac:dyDescent="0.2">
      <c r="A1062" s="117"/>
      <c r="B1062" s="117" t="s">
        <v>305</v>
      </c>
      <c r="C1062" s="117">
        <v>253</v>
      </c>
      <c r="D1062" s="117">
        <v>203</v>
      </c>
      <c r="E1062" s="117">
        <v>50</v>
      </c>
      <c r="F1062" s="117">
        <v>5402</v>
      </c>
      <c r="G1062" s="117">
        <v>647</v>
      </c>
      <c r="H1062" s="117">
        <v>3379</v>
      </c>
      <c r="I1062" s="117">
        <v>1375</v>
      </c>
    </row>
    <row r="1063" spans="1:9" x14ac:dyDescent="0.2">
      <c r="A1063" s="117"/>
      <c r="B1063" s="117" t="s">
        <v>306</v>
      </c>
      <c r="C1063" s="117">
        <v>268</v>
      </c>
      <c r="D1063" s="117">
        <v>264</v>
      </c>
      <c r="E1063" s="117">
        <v>4</v>
      </c>
      <c r="F1063" s="117">
        <v>5473</v>
      </c>
      <c r="G1063" s="117">
        <v>840</v>
      </c>
      <c r="H1063" s="117">
        <v>3054</v>
      </c>
      <c r="I1063" s="117">
        <v>1579</v>
      </c>
    </row>
    <row r="1064" spans="1:9" x14ac:dyDescent="0.2">
      <c r="A1064" s="117"/>
      <c r="B1064" s="117" t="s">
        <v>307</v>
      </c>
      <c r="C1064" s="117">
        <v>497</v>
      </c>
      <c r="D1064" s="117">
        <v>492</v>
      </c>
      <c r="E1064" s="117">
        <v>6</v>
      </c>
      <c r="F1064" s="117">
        <v>6847</v>
      </c>
      <c r="G1064" s="117">
        <v>1125</v>
      </c>
      <c r="H1064" s="117">
        <v>4042</v>
      </c>
      <c r="I1064" s="117">
        <v>1679</v>
      </c>
    </row>
    <row r="1065" spans="1:9" x14ac:dyDescent="0.2">
      <c r="A1065" s="117"/>
      <c r="B1065" s="117" t="s">
        <v>308</v>
      </c>
      <c r="C1065" s="117">
        <v>908</v>
      </c>
      <c r="D1065" s="117">
        <v>890</v>
      </c>
      <c r="E1065" s="117">
        <v>17</v>
      </c>
      <c r="F1065" s="117">
        <v>10725</v>
      </c>
      <c r="G1065" s="117">
        <v>1881</v>
      </c>
      <c r="H1065" s="117">
        <v>6761</v>
      </c>
      <c r="I1065" s="117">
        <v>2083</v>
      </c>
    </row>
    <row r="1066" spans="1:9" x14ac:dyDescent="0.2">
      <c r="A1066" s="117"/>
      <c r="B1066" s="117" t="s">
        <v>316</v>
      </c>
      <c r="C1066" s="117">
        <v>1956</v>
      </c>
      <c r="D1066" s="117">
        <v>1904</v>
      </c>
      <c r="E1066" s="117">
        <v>51</v>
      </c>
      <c r="F1066" s="117">
        <v>13324</v>
      </c>
      <c r="G1066" s="117">
        <v>2429</v>
      </c>
      <c r="H1066" s="117">
        <v>8672</v>
      </c>
      <c r="I1066" s="117">
        <v>2223</v>
      </c>
    </row>
    <row r="1067" spans="1:9" x14ac:dyDescent="0.2">
      <c r="A1067" s="117"/>
      <c r="B1067" s="117" t="s">
        <v>317</v>
      </c>
      <c r="C1067" s="117">
        <v>4123</v>
      </c>
      <c r="D1067" s="117">
        <v>4034</v>
      </c>
      <c r="E1067" s="117">
        <v>90</v>
      </c>
      <c r="F1067" s="117">
        <v>11062</v>
      </c>
      <c r="G1067" s="117">
        <v>2069</v>
      </c>
      <c r="H1067" s="117">
        <v>6704</v>
      </c>
      <c r="I1067" s="117">
        <v>2289</v>
      </c>
    </row>
    <row r="1068" spans="1:9" x14ac:dyDescent="0.2">
      <c r="A1068" s="117"/>
      <c r="B1068" s="117" t="s">
        <v>309</v>
      </c>
      <c r="C1068" s="117">
        <v>1874</v>
      </c>
      <c r="D1068" s="117">
        <v>1831</v>
      </c>
      <c r="E1068" s="117">
        <v>43</v>
      </c>
      <c r="F1068" s="117">
        <v>11729</v>
      </c>
      <c r="G1068" s="117">
        <v>2114</v>
      </c>
      <c r="H1068" s="117">
        <v>7443</v>
      </c>
      <c r="I1068" s="117">
        <v>2171</v>
      </c>
    </row>
    <row r="1069" spans="1:9" x14ac:dyDescent="0.2">
      <c r="A1069" s="117"/>
      <c r="B1069" s="117" t="s">
        <v>310</v>
      </c>
      <c r="C1069" s="117">
        <v>2158</v>
      </c>
      <c r="D1069" s="117">
        <v>2110</v>
      </c>
      <c r="E1069" s="117">
        <v>48</v>
      </c>
      <c r="F1069" s="117">
        <v>12261</v>
      </c>
      <c r="G1069" s="117">
        <v>2243</v>
      </c>
      <c r="H1069" s="117">
        <v>7838</v>
      </c>
      <c r="I1069" s="117">
        <v>2181</v>
      </c>
    </row>
    <row r="1070" spans="1:9" x14ac:dyDescent="0.2">
      <c r="A1070" s="117"/>
      <c r="B1070" s="117" t="s">
        <v>318</v>
      </c>
      <c r="C1070" s="117">
        <v>2681</v>
      </c>
      <c r="D1070" s="117">
        <v>2617</v>
      </c>
      <c r="E1070" s="117">
        <v>64</v>
      </c>
      <c r="F1070" s="117">
        <v>12567</v>
      </c>
      <c r="G1070" s="117">
        <v>2309</v>
      </c>
      <c r="H1070" s="117">
        <v>8013</v>
      </c>
      <c r="I1070" s="117">
        <v>2245</v>
      </c>
    </row>
    <row r="1071" spans="1:9" x14ac:dyDescent="0.2">
      <c r="A1071" s="117" t="s">
        <v>246</v>
      </c>
      <c r="B1071" s="117"/>
      <c r="C1071" s="117"/>
      <c r="D1071" s="117"/>
      <c r="E1071" s="117"/>
      <c r="F1071" s="117"/>
      <c r="G1071" s="117"/>
      <c r="H1071" s="117"/>
      <c r="I1071" s="117"/>
    </row>
    <row r="1072" spans="1:9" x14ac:dyDescent="0.2">
      <c r="A1072" s="117" t="s">
        <v>7</v>
      </c>
      <c r="B1072" s="117" t="s">
        <v>7</v>
      </c>
      <c r="C1072" s="117">
        <v>885</v>
      </c>
      <c r="D1072" s="117">
        <v>876</v>
      </c>
      <c r="E1072" s="117">
        <v>10</v>
      </c>
      <c r="F1072" s="117">
        <v>6033</v>
      </c>
      <c r="G1072" s="117">
        <v>1109</v>
      </c>
      <c r="H1072" s="117">
        <v>3691</v>
      </c>
      <c r="I1072" s="117">
        <v>1233</v>
      </c>
    </row>
    <row r="1073" spans="1:9" x14ac:dyDescent="0.2">
      <c r="A1073" s="117"/>
      <c r="B1073" s="117" t="s">
        <v>301</v>
      </c>
      <c r="C1073" s="117">
        <v>306</v>
      </c>
      <c r="D1073" s="117">
        <v>277</v>
      </c>
      <c r="E1073" s="117">
        <v>29</v>
      </c>
      <c r="F1073" s="117">
        <v>4782</v>
      </c>
      <c r="G1073" s="117">
        <v>679</v>
      </c>
      <c r="H1073" s="117">
        <v>3834</v>
      </c>
      <c r="I1073" s="117">
        <v>269</v>
      </c>
    </row>
    <row r="1074" spans="1:9" x14ac:dyDescent="0.2">
      <c r="A1074" s="117"/>
      <c r="B1074" s="117" t="s">
        <v>302</v>
      </c>
      <c r="C1074" s="117">
        <v>117</v>
      </c>
      <c r="D1074" s="117">
        <v>117</v>
      </c>
      <c r="E1074" s="117" t="s">
        <v>77</v>
      </c>
      <c r="F1074" s="117">
        <v>3913</v>
      </c>
      <c r="G1074" s="117">
        <v>373</v>
      </c>
      <c r="H1074" s="117">
        <v>2263</v>
      </c>
      <c r="I1074" s="117">
        <v>1278</v>
      </c>
    </row>
    <row r="1075" spans="1:9" x14ac:dyDescent="0.2">
      <c r="A1075" s="117"/>
      <c r="B1075" s="117" t="s">
        <v>303</v>
      </c>
      <c r="C1075" s="117">
        <v>143</v>
      </c>
      <c r="D1075" s="117">
        <v>138</v>
      </c>
      <c r="E1075" s="117">
        <v>5</v>
      </c>
      <c r="F1075" s="117">
        <v>2527</v>
      </c>
      <c r="G1075" s="117">
        <v>290</v>
      </c>
      <c r="H1075" s="117">
        <v>1667</v>
      </c>
      <c r="I1075" s="117">
        <v>570</v>
      </c>
    </row>
    <row r="1076" spans="1:9" x14ac:dyDescent="0.2">
      <c r="A1076" s="117"/>
      <c r="B1076" s="117" t="s">
        <v>304</v>
      </c>
      <c r="C1076" s="117">
        <v>218</v>
      </c>
      <c r="D1076" s="117">
        <v>192</v>
      </c>
      <c r="E1076" s="117">
        <v>26</v>
      </c>
      <c r="F1076" s="117">
        <v>3186</v>
      </c>
      <c r="G1076" s="117">
        <v>430</v>
      </c>
      <c r="H1076" s="117">
        <v>1996</v>
      </c>
      <c r="I1076" s="117">
        <v>760</v>
      </c>
    </row>
    <row r="1077" spans="1:9" x14ac:dyDescent="0.2">
      <c r="A1077" s="117"/>
      <c r="B1077" s="117" t="s">
        <v>305</v>
      </c>
      <c r="C1077" s="117">
        <v>263</v>
      </c>
      <c r="D1077" s="117">
        <v>263</v>
      </c>
      <c r="E1077" s="117" t="s">
        <v>77</v>
      </c>
      <c r="F1077" s="117">
        <v>3471</v>
      </c>
      <c r="G1077" s="117">
        <v>610</v>
      </c>
      <c r="H1077" s="117">
        <v>1894</v>
      </c>
      <c r="I1077" s="117">
        <v>967</v>
      </c>
    </row>
    <row r="1078" spans="1:9" x14ac:dyDescent="0.2">
      <c r="A1078" s="117"/>
      <c r="B1078" s="117" t="s">
        <v>306</v>
      </c>
      <c r="C1078" s="117">
        <v>407</v>
      </c>
      <c r="D1078" s="117">
        <v>403</v>
      </c>
      <c r="E1078" s="117">
        <v>3</v>
      </c>
      <c r="F1078" s="117">
        <v>4248</v>
      </c>
      <c r="G1078" s="117">
        <v>733</v>
      </c>
      <c r="H1078" s="117">
        <v>2382</v>
      </c>
      <c r="I1078" s="117">
        <v>1134</v>
      </c>
    </row>
    <row r="1079" spans="1:9" x14ac:dyDescent="0.2">
      <c r="A1079" s="117"/>
      <c r="B1079" s="117" t="s">
        <v>307</v>
      </c>
      <c r="C1079" s="117">
        <v>766</v>
      </c>
      <c r="D1079" s="117">
        <v>766</v>
      </c>
      <c r="E1079" s="117" t="s">
        <v>77</v>
      </c>
      <c r="F1079" s="117">
        <v>6133</v>
      </c>
      <c r="G1079" s="117">
        <v>1183</v>
      </c>
      <c r="H1079" s="117">
        <v>3616</v>
      </c>
      <c r="I1079" s="117">
        <v>1333</v>
      </c>
    </row>
    <row r="1080" spans="1:9" x14ac:dyDescent="0.2">
      <c r="A1080" s="117"/>
      <c r="B1080" s="117" t="s">
        <v>308</v>
      </c>
      <c r="C1080" s="117">
        <v>1209</v>
      </c>
      <c r="D1080" s="117">
        <v>1204</v>
      </c>
      <c r="E1080" s="117">
        <v>5</v>
      </c>
      <c r="F1080" s="117">
        <v>9537</v>
      </c>
      <c r="G1080" s="117">
        <v>1892</v>
      </c>
      <c r="H1080" s="117">
        <v>5781</v>
      </c>
      <c r="I1080" s="117">
        <v>1864</v>
      </c>
    </row>
    <row r="1081" spans="1:9" x14ac:dyDescent="0.2">
      <c r="A1081" s="117"/>
      <c r="B1081" s="117" t="s">
        <v>316</v>
      </c>
      <c r="C1081" s="117">
        <v>2335</v>
      </c>
      <c r="D1081" s="117">
        <v>2314</v>
      </c>
      <c r="E1081" s="117">
        <v>21</v>
      </c>
      <c r="F1081" s="117">
        <v>11989</v>
      </c>
      <c r="G1081" s="117">
        <v>2479</v>
      </c>
      <c r="H1081" s="117">
        <v>7851</v>
      </c>
      <c r="I1081" s="117">
        <v>1658</v>
      </c>
    </row>
    <row r="1082" spans="1:9" x14ac:dyDescent="0.2">
      <c r="A1082" s="117"/>
      <c r="B1082" s="117" t="s">
        <v>317</v>
      </c>
      <c r="C1082" s="117">
        <v>4360</v>
      </c>
      <c r="D1082" s="117">
        <v>4317</v>
      </c>
      <c r="E1082" s="117">
        <v>43</v>
      </c>
      <c r="F1082" s="117">
        <v>10777</v>
      </c>
      <c r="G1082" s="117">
        <v>2438</v>
      </c>
      <c r="H1082" s="117">
        <v>6489</v>
      </c>
      <c r="I1082" s="117">
        <v>1850</v>
      </c>
    </row>
    <row r="1083" spans="1:9" x14ac:dyDescent="0.2">
      <c r="A1083" s="117"/>
      <c r="B1083" s="117" t="s">
        <v>309</v>
      </c>
      <c r="C1083" s="117">
        <v>2150</v>
      </c>
      <c r="D1083" s="117">
        <v>2133</v>
      </c>
      <c r="E1083" s="117">
        <v>17</v>
      </c>
      <c r="F1083" s="117">
        <v>10609</v>
      </c>
      <c r="G1083" s="117">
        <v>2192</v>
      </c>
      <c r="H1083" s="117">
        <v>6628</v>
      </c>
      <c r="I1083" s="117">
        <v>1790</v>
      </c>
    </row>
    <row r="1084" spans="1:9" x14ac:dyDescent="0.2">
      <c r="A1084" s="117"/>
      <c r="B1084" s="117" t="s">
        <v>310</v>
      </c>
      <c r="C1084" s="117">
        <v>2461</v>
      </c>
      <c r="D1084" s="117">
        <v>2442</v>
      </c>
      <c r="E1084" s="117">
        <v>19</v>
      </c>
      <c r="F1084" s="117">
        <v>11327</v>
      </c>
      <c r="G1084" s="117">
        <v>2335</v>
      </c>
      <c r="H1084" s="117">
        <v>7141</v>
      </c>
      <c r="I1084" s="117">
        <v>1851</v>
      </c>
    </row>
    <row r="1085" spans="1:9" x14ac:dyDescent="0.2">
      <c r="A1085" s="117"/>
      <c r="B1085" s="117" t="s">
        <v>318</v>
      </c>
      <c r="C1085" s="117">
        <v>3007</v>
      </c>
      <c r="D1085" s="117">
        <v>2979</v>
      </c>
      <c r="E1085" s="117">
        <v>28</v>
      </c>
      <c r="F1085" s="117">
        <v>11586</v>
      </c>
      <c r="G1085" s="117">
        <v>2465</v>
      </c>
      <c r="H1085" s="117">
        <v>7399</v>
      </c>
      <c r="I1085" s="117">
        <v>1722</v>
      </c>
    </row>
    <row r="1086" spans="1:9" x14ac:dyDescent="0.2">
      <c r="A1086" s="117" t="s">
        <v>30</v>
      </c>
      <c r="B1086" s="117" t="s">
        <v>7</v>
      </c>
      <c r="C1086" s="117">
        <v>841</v>
      </c>
      <c r="D1086" s="117">
        <v>837</v>
      </c>
      <c r="E1086" s="117">
        <v>4</v>
      </c>
      <c r="F1086" s="117">
        <v>5440</v>
      </c>
      <c r="G1086" s="117">
        <v>1089</v>
      </c>
      <c r="H1086" s="117">
        <v>3231</v>
      </c>
      <c r="I1086" s="117">
        <v>1121</v>
      </c>
    </row>
    <row r="1087" spans="1:9" x14ac:dyDescent="0.2">
      <c r="A1087" s="117"/>
      <c r="B1087" s="117" t="s">
        <v>301</v>
      </c>
      <c r="C1087" s="117">
        <v>362</v>
      </c>
      <c r="D1087" s="117">
        <v>306</v>
      </c>
      <c r="E1087" s="117">
        <v>56</v>
      </c>
      <c r="F1087" s="117">
        <v>4812</v>
      </c>
      <c r="G1087" s="117">
        <v>835</v>
      </c>
      <c r="H1087" s="117">
        <v>3977</v>
      </c>
      <c r="I1087" s="117" t="s">
        <v>77</v>
      </c>
    </row>
    <row r="1088" spans="1:9" x14ac:dyDescent="0.2">
      <c r="A1088" s="117"/>
      <c r="B1088" s="117" t="s">
        <v>302</v>
      </c>
      <c r="C1088" s="117">
        <v>126</v>
      </c>
      <c r="D1088" s="117">
        <v>126</v>
      </c>
      <c r="E1088" s="117" t="s">
        <v>77</v>
      </c>
      <c r="F1088" s="117">
        <v>3871</v>
      </c>
      <c r="G1088" s="117">
        <v>416</v>
      </c>
      <c r="H1088" s="117">
        <v>2248</v>
      </c>
      <c r="I1088" s="117">
        <v>1206</v>
      </c>
    </row>
    <row r="1089" spans="1:9" x14ac:dyDescent="0.2">
      <c r="A1089" s="117"/>
      <c r="B1089" s="117" t="s">
        <v>303</v>
      </c>
      <c r="C1089" s="117">
        <v>122</v>
      </c>
      <c r="D1089" s="117">
        <v>122</v>
      </c>
      <c r="E1089" s="117" t="s">
        <v>77</v>
      </c>
      <c r="F1089" s="117">
        <v>2085</v>
      </c>
      <c r="G1089" s="117">
        <v>271</v>
      </c>
      <c r="H1089" s="117">
        <v>1418</v>
      </c>
      <c r="I1089" s="117">
        <v>396</v>
      </c>
    </row>
    <row r="1090" spans="1:9" x14ac:dyDescent="0.2">
      <c r="A1090" s="117"/>
      <c r="B1090" s="117" t="s">
        <v>304</v>
      </c>
      <c r="C1090" s="117">
        <v>137</v>
      </c>
      <c r="D1090" s="117">
        <v>137</v>
      </c>
      <c r="E1090" s="117" t="s">
        <v>77</v>
      </c>
      <c r="F1090" s="117">
        <v>2120</v>
      </c>
      <c r="G1090" s="117">
        <v>275</v>
      </c>
      <c r="H1090" s="117">
        <v>1108</v>
      </c>
      <c r="I1090" s="117">
        <v>738</v>
      </c>
    </row>
    <row r="1091" spans="1:9" x14ac:dyDescent="0.2">
      <c r="A1091" s="117"/>
      <c r="B1091" s="117" t="s">
        <v>305</v>
      </c>
      <c r="C1091" s="117">
        <v>292</v>
      </c>
      <c r="D1091" s="117">
        <v>292</v>
      </c>
      <c r="E1091" s="117" t="s">
        <v>77</v>
      </c>
      <c r="F1091" s="117">
        <v>2452</v>
      </c>
      <c r="G1091" s="117">
        <v>491</v>
      </c>
      <c r="H1091" s="117">
        <v>1485</v>
      </c>
      <c r="I1091" s="117">
        <v>475</v>
      </c>
    </row>
    <row r="1092" spans="1:9" x14ac:dyDescent="0.2">
      <c r="A1092" s="117"/>
      <c r="B1092" s="117" t="s">
        <v>306</v>
      </c>
      <c r="C1092" s="117">
        <v>412</v>
      </c>
      <c r="D1092" s="117">
        <v>412</v>
      </c>
      <c r="E1092" s="117" t="s">
        <v>77</v>
      </c>
      <c r="F1092" s="117">
        <v>3453</v>
      </c>
      <c r="G1092" s="117">
        <v>614</v>
      </c>
      <c r="H1092" s="117">
        <v>1920</v>
      </c>
      <c r="I1092" s="117">
        <v>919</v>
      </c>
    </row>
    <row r="1093" spans="1:9" x14ac:dyDescent="0.2">
      <c r="A1093" s="117"/>
      <c r="B1093" s="117" t="s">
        <v>307</v>
      </c>
      <c r="C1093" s="117">
        <v>930</v>
      </c>
      <c r="D1093" s="117">
        <v>930</v>
      </c>
      <c r="E1093" s="117" t="s">
        <v>77</v>
      </c>
      <c r="F1093" s="117">
        <v>5877</v>
      </c>
      <c r="G1093" s="117">
        <v>1232</v>
      </c>
      <c r="H1093" s="117">
        <v>3264</v>
      </c>
      <c r="I1093" s="117">
        <v>1381</v>
      </c>
    </row>
    <row r="1094" spans="1:9" x14ac:dyDescent="0.2">
      <c r="A1094" s="117"/>
      <c r="B1094" s="117" t="s">
        <v>308</v>
      </c>
      <c r="C1094" s="117">
        <v>1345</v>
      </c>
      <c r="D1094" s="117">
        <v>1345</v>
      </c>
      <c r="E1094" s="117" t="s">
        <v>77</v>
      </c>
      <c r="F1094" s="117">
        <v>9607</v>
      </c>
      <c r="G1094" s="117">
        <v>2095</v>
      </c>
      <c r="H1094" s="117">
        <v>5419</v>
      </c>
      <c r="I1094" s="117">
        <v>2093</v>
      </c>
    </row>
    <row r="1095" spans="1:9" x14ac:dyDescent="0.2">
      <c r="A1095" s="117"/>
      <c r="B1095" s="117" t="s">
        <v>316</v>
      </c>
      <c r="C1095" s="117">
        <v>2481</v>
      </c>
      <c r="D1095" s="117">
        <v>2470</v>
      </c>
      <c r="E1095" s="117">
        <v>11</v>
      </c>
      <c r="F1095" s="117">
        <v>12502</v>
      </c>
      <c r="G1095" s="117">
        <v>2831</v>
      </c>
      <c r="H1095" s="117">
        <v>7825</v>
      </c>
      <c r="I1095" s="117">
        <v>1845</v>
      </c>
    </row>
    <row r="1096" spans="1:9" x14ac:dyDescent="0.2">
      <c r="A1096" s="117"/>
      <c r="B1096" s="117" t="s">
        <v>317</v>
      </c>
      <c r="C1096" s="117">
        <v>4434</v>
      </c>
      <c r="D1096" s="117">
        <v>4404</v>
      </c>
      <c r="E1096" s="117">
        <v>30</v>
      </c>
      <c r="F1096" s="117">
        <v>11310</v>
      </c>
      <c r="G1096" s="117">
        <v>2782</v>
      </c>
      <c r="H1096" s="117">
        <v>6960</v>
      </c>
      <c r="I1096" s="117">
        <v>1568</v>
      </c>
    </row>
    <row r="1097" spans="1:9" x14ac:dyDescent="0.2">
      <c r="A1097" s="117"/>
      <c r="B1097" s="117" t="s">
        <v>309</v>
      </c>
      <c r="C1097" s="117">
        <v>2141</v>
      </c>
      <c r="D1097" s="117">
        <v>2134</v>
      </c>
      <c r="E1097" s="117">
        <v>8</v>
      </c>
      <c r="F1097" s="117">
        <v>10843</v>
      </c>
      <c r="G1097" s="117">
        <v>2442</v>
      </c>
      <c r="H1097" s="117">
        <v>6463</v>
      </c>
      <c r="I1097" s="117">
        <v>1939</v>
      </c>
    </row>
    <row r="1098" spans="1:9" x14ac:dyDescent="0.2">
      <c r="A1098" s="117"/>
      <c r="B1098" s="117" t="s">
        <v>310</v>
      </c>
      <c r="C1098" s="117">
        <v>2457</v>
      </c>
      <c r="D1098" s="117">
        <v>2446</v>
      </c>
      <c r="E1098" s="117">
        <v>10</v>
      </c>
      <c r="F1098" s="117">
        <v>11641</v>
      </c>
      <c r="G1098" s="117">
        <v>2647</v>
      </c>
      <c r="H1098" s="117">
        <v>7074</v>
      </c>
      <c r="I1098" s="117">
        <v>1920</v>
      </c>
    </row>
    <row r="1099" spans="1:9" x14ac:dyDescent="0.2">
      <c r="A1099" s="117"/>
      <c r="B1099" s="117" t="s">
        <v>318</v>
      </c>
      <c r="C1099" s="117">
        <v>3004</v>
      </c>
      <c r="D1099" s="117">
        <v>2988</v>
      </c>
      <c r="E1099" s="117">
        <v>16</v>
      </c>
      <c r="F1099" s="117">
        <v>12182</v>
      </c>
      <c r="G1099" s="117">
        <v>2818</v>
      </c>
      <c r="H1099" s="117">
        <v>7593</v>
      </c>
      <c r="I1099" s="117">
        <v>1771</v>
      </c>
    </row>
    <row r="1100" spans="1:9" x14ac:dyDescent="0.2">
      <c r="A1100" s="117" t="s">
        <v>31</v>
      </c>
      <c r="B1100" s="117" t="s">
        <v>7</v>
      </c>
      <c r="C1100" s="117">
        <v>927</v>
      </c>
      <c r="D1100" s="117">
        <v>912</v>
      </c>
      <c r="E1100" s="117">
        <v>15</v>
      </c>
      <c r="F1100" s="117">
        <v>6599</v>
      </c>
      <c r="G1100" s="117">
        <v>1128</v>
      </c>
      <c r="H1100" s="117">
        <v>4131</v>
      </c>
      <c r="I1100" s="117">
        <v>1339</v>
      </c>
    </row>
    <row r="1101" spans="1:9" x14ac:dyDescent="0.2">
      <c r="A1101" s="117"/>
      <c r="B1101" s="117" t="s">
        <v>301</v>
      </c>
      <c r="C1101" s="117">
        <v>246</v>
      </c>
      <c r="D1101" s="117">
        <v>246</v>
      </c>
      <c r="E1101" s="117" t="s">
        <v>77</v>
      </c>
      <c r="F1101" s="117">
        <v>4751</v>
      </c>
      <c r="G1101" s="117">
        <v>515</v>
      </c>
      <c r="H1101" s="117">
        <v>3682</v>
      </c>
      <c r="I1101" s="117">
        <v>554</v>
      </c>
    </row>
    <row r="1102" spans="1:9" x14ac:dyDescent="0.2">
      <c r="A1102" s="117"/>
      <c r="B1102" s="117" t="s">
        <v>302</v>
      </c>
      <c r="C1102" s="117">
        <v>107</v>
      </c>
      <c r="D1102" s="117">
        <v>107</v>
      </c>
      <c r="E1102" s="117" t="s">
        <v>77</v>
      </c>
      <c r="F1102" s="117">
        <v>3958</v>
      </c>
      <c r="G1102" s="117">
        <v>328</v>
      </c>
      <c r="H1102" s="117">
        <v>2277</v>
      </c>
      <c r="I1102" s="117">
        <v>1353</v>
      </c>
    </row>
    <row r="1103" spans="1:9" x14ac:dyDescent="0.2">
      <c r="A1103" s="117"/>
      <c r="B1103" s="117" t="s">
        <v>303</v>
      </c>
      <c r="C1103" s="117">
        <v>166</v>
      </c>
      <c r="D1103" s="117">
        <v>155</v>
      </c>
      <c r="E1103" s="117">
        <v>11</v>
      </c>
      <c r="F1103" s="117">
        <v>2994</v>
      </c>
      <c r="G1103" s="117">
        <v>310</v>
      </c>
      <c r="H1103" s="117">
        <v>1930</v>
      </c>
      <c r="I1103" s="117">
        <v>754</v>
      </c>
    </row>
    <row r="1104" spans="1:9" x14ac:dyDescent="0.2">
      <c r="A1104" s="117"/>
      <c r="B1104" s="117" t="s">
        <v>304</v>
      </c>
      <c r="C1104" s="117">
        <v>308</v>
      </c>
      <c r="D1104" s="117">
        <v>253</v>
      </c>
      <c r="E1104" s="117">
        <v>55</v>
      </c>
      <c r="F1104" s="117">
        <v>4376</v>
      </c>
      <c r="G1104" s="117">
        <v>603</v>
      </c>
      <c r="H1104" s="117">
        <v>2989</v>
      </c>
      <c r="I1104" s="117">
        <v>783</v>
      </c>
    </row>
    <row r="1105" spans="1:9" x14ac:dyDescent="0.2">
      <c r="A1105" s="117"/>
      <c r="B1105" s="117" t="s">
        <v>305</v>
      </c>
      <c r="C1105" s="117">
        <v>233</v>
      </c>
      <c r="D1105" s="117">
        <v>233</v>
      </c>
      <c r="E1105" s="117" t="s">
        <v>77</v>
      </c>
      <c r="F1105" s="117">
        <v>4547</v>
      </c>
      <c r="G1105" s="117">
        <v>737</v>
      </c>
      <c r="H1105" s="117">
        <v>2324</v>
      </c>
      <c r="I1105" s="117">
        <v>1486</v>
      </c>
    </row>
    <row r="1106" spans="1:9" x14ac:dyDescent="0.2">
      <c r="A1106" s="117"/>
      <c r="B1106" s="117" t="s">
        <v>306</v>
      </c>
      <c r="C1106" s="117">
        <v>401</v>
      </c>
      <c r="D1106" s="117">
        <v>393</v>
      </c>
      <c r="E1106" s="117">
        <v>7</v>
      </c>
      <c r="F1106" s="117">
        <v>5067</v>
      </c>
      <c r="G1106" s="117">
        <v>854</v>
      </c>
      <c r="H1106" s="117">
        <v>2858</v>
      </c>
      <c r="I1106" s="117">
        <v>1355</v>
      </c>
    </row>
    <row r="1107" spans="1:9" x14ac:dyDescent="0.2">
      <c r="A1107" s="117"/>
      <c r="B1107" s="117" t="s">
        <v>307</v>
      </c>
      <c r="C1107" s="117">
        <v>608</v>
      </c>
      <c r="D1107" s="117">
        <v>608</v>
      </c>
      <c r="E1107" s="117" t="s">
        <v>77</v>
      </c>
      <c r="F1107" s="117">
        <v>6380</v>
      </c>
      <c r="G1107" s="117">
        <v>1136</v>
      </c>
      <c r="H1107" s="117">
        <v>3957</v>
      </c>
      <c r="I1107" s="117">
        <v>1287</v>
      </c>
    </row>
    <row r="1108" spans="1:9" x14ac:dyDescent="0.2">
      <c r="A1108" s="117"/>
      <c r="B1108" s="117" t="s">
        <v>308</v>
      </c>
      <c r="C1108" s="117">
        <v>1085</v>
      </c>
      <c r="D1108" s="117">
        <v>1076</v>
      </c>
      <c r="E1108" s="117">
        <v>9</v>
      </c>
      <c r="F1108" s="117">
        <v>9472</v>
      </c>
      <c r="G1108" s="117">
        <v>1706</v>
      </c>
      <c r="H1108" s="117">
        <v>6110</v>
      </c>
      <c r="I1108" s="117">
        <v>1656</v>
      </c>
    </row>
    <row r="1109" spans="1:9" x14ac:dyDescent="0.2">
      <c r="A1109" s="117"/>
      <c r="B1109" s="117" t="s">
        <v>316</v>
      </c>
      <c r="C1109" s="117">
        <v>2220</v>
      </c>
      <c r="D1109" s="117">
        <v>2192</v>
      </c>
      <c r="E1109" s="117">
        <v>29</v>
      </c>
      <c r="F1109" s="117">
        <v>11586</v>
      </c>
      <c r="G1109" s="117">
        <v>2203</v>
      </c>
      <c r="H1109" s="117">
        <v>7872</v>
      </c>
      <c r="I1109" s="117">
        <v>1511</v>
      </c>
    </row>
    <row r="1110" spans="1:9" x14ac:dyDescent="0.2">
      <c r="A1110" s="117"/>
      <c r="B1110" s="117" t="s">
        <v>317</v>
      </c>
      <c r="C1110" s="117">
        <v>4324</v>
      </c>
      <c r="D1110" s="117">
        <v>4275</v>
      </c>
      <c r="E1110" s="117">
        <v>49</v>
      </c>
      <c r="F1110" s="117">
        <v>10521</v>
      </c>
      <c r="G1110" s="117">
        <v>2273</v>
      </c>
      <c r="H1110" s="117">
        <v>6263</v>
      </c>
      <c r="I1110" s="117">
        <v>1985</v>
      </c>
    </row>
    <row r="1111" spans="1:9" x14ac:dyDescent="0.2">
      <c r="A1111" s="117"/>
      <c r="B1111" s="117" t="s">
        <v>309</v>
      </c>
      <c r="C1111" s="117">
        <v>2157</v>
      </c>
      <c r="D1111" s="117">
        <v>2132</v>
      </c>
      <c r="E1111" s="117">
        <v>24</v>
      </c>
      <c r="F1111" s="117">
        <v>10427</v>
      </c>
      <c r="G1111" s="117">
        <v>1997</v>
      </c>
      <c r="H1111" s="117">
        <v>6756</v>
      </c>
      <c r="I1111" s="117">
        <v>1674</v>
      </c>
    </row>
    <row r="1112" spans="1:9" x14ac:dyDescent="0.2">
      <c r="A1112" s="117"/>
      <c r="B1112" s="117" t="s">
        <v>310</v>
      </c>
      <c r="C1112" s="117">
        <v>2464</v>
      </c>
      <c r="D1112" s="117">
        <v>2439</v>
      </c>
      <c r="E1112" s="117">
        <v>26</v>
      </c>
      <c r="F1112" s="117">
        <v>11095</v>
      </c>
      <c r="G1112" s="117">
        <v>2105</v>
      </c>
      <c r="H1112" s="117">
        <v>7190</v>
      </c>
      <c r="I1112" s="117">
        <v>1799</v>
      </c>
    </row>
    <row r="1113" spans="1:9" x14ac:dyDescent="0.2">
      <c r="A1113" s="117"/>
      <c r="B1113" s="117" t="s">
        <v>318</v>
      </c>
      <c r="C1113" s="117">
        <v>3009</v>
      </c>
      <c r="D1113" s="117">
        <v>2972</v>
      </c>
      <c r="E1113" s="117">
        <v>36</v>
      </c>
      <c r="F1113" s="117">
        <v>11187</v>
      </c>
      <c r="G1113" s="117">
        <v>2229</v>
      </c>
      <c r="H1113" s="117">
        <v>7269</v>
      </c>
      <c r="I1113" s="117">
        <v>1689</v>
      </c>
    </row>
    <row r="1114" spans="1:9" x14ac:dyDescent="0.2">
      <c r="A1114" s="117" t="s">
        <v>247</v>
      </c>
      <c r="B1114" s="117"/>
      <c r="C1114" s="117"/>
      <c r="D1114" s="117"/>
      <c r="E1114" s="117"/>
      <c r="F1114" s="117"/>
      <c r="G1114" s="117"/>
      <c r="H1114" s="117"/>
      <c r="I1114" s="117"/>
    </row>
    <row r="1115" spans="1:9" x14ac:dyDescent="0.2">
      <c r="A1115" s="117" t="s">
        <v>7</v>
      </c>
      <c r="B1115" s="117" t="s">
        <v>7</v>
      </c>
      <c r="C1115" s="117">
        <v>813</v>
      </c>
      <c r="D1115" s="117">
        <v>783</v>
      </c>
      <c r="E1115" s="117">
        <v>29</v>
      </c>
      <c r="F1115" s="117">
        <v>5371</v>
      </c>
      <c r="G1115" s="117">
        <v>1141</v>
      </c>
      <c r="H1115" s="117">
        <v>3470</v>
      </c>
      <c r="I1115" s="117">
        <v>759</v>
      </c>
    </row>
    <row r="1116" spans="1:9" x14ac:dyDescent="0.2">
      <c r="A1116" s="117"/>
      <c r="B1116" s="117" t="s">
        <v>301</v>
      </c>
      <c r="C1116" s="117">
        <v>359</v>
      </c>
      <c r="D1116" s="117">
        <v>241</v>
      </c>
      <c r="E1116" s="117">
        <v>118</v>
      </c>
      <c r="F1116" s="117">
        <v>5874</v>
      </c>
      <c r="G1116" s="117">
        <v>539</v>
      </c>
      <c r="H1116" s="117">
        <v>5183</v>
      </c>
      <c r="I1116" s="117">
        <v>151</v>
      </c>
    </row>
    <row r="1117" spans="1:9" x14ac:dyDescent="0.2">
      <c r="A1117" s="117"/>
      <c r="B1117" s="117" t="s">
        <v>302</v>
      </c>
      <c r="C1117" s="117">
        <v>86</v>
      </c>
      <c r="D1117" s="117">
        <v>86</v>
      </c>
      <c r="E1117" s="117" t="s">
        <v>77</v>
      </c>
      <c r="F1117" s="117">
        <v>3387</v>
      </c>
      <c r="G1117" s="117">
        <v>297</v>
      </c>
      <c r="H1117" s="117">
        <v>2617</v>
      </c>
      <c r="I1117" s="117">
        <v>473</v>
      </c>
    </row>
    <row r="1118" spans="1:9" x14ac:dyDescent="0.2">
      <c r="A1118" s="117"/>
      <c r="B1118" s="117" t="s">
        <v>303</v>
      </c>
      <c r="C1118" s="117">
        <v>162</v>
      </c>
      <c r="D1118" s="117">
        <v>102</v>
      </c>
      <c r="E1118" s="117">
        <v>60</v>
      </c>
      <c r="F1118" s="117">
        <v>2132</v>
      </c>
      <c r="G1118" s="117">
        <v>313</v>
      </c>
      <c r="H1118" s="117">
        <v>1404</v>
      </c>
      <c r="I1118" s="117">
        <v>415</v>
      </c>
    </row>
    <row r="1119" spans="1:9" x14ac:dyDescent="0.2">
      <c r="A1119" s="117"/>
      <c r="B1119" s="117" t="s">
        <v>304</v>
      </c>
      <c r="C1119" s="117">
        <v>302</v>
      </c>
      <c r="D1119" s="117">
        <v>146</v>
      </c>
      <c r="E1119" s="117">
        <v>156</v>
      </c>
      <c r="F1119" s="117">
        <v>3030</v>
      </c>
      <c r="G1119" s="117">
        <v>550</v>
      </c>
      <c r="H1119" s="117">
        <v>1913</v>
      </c>
      <c r="I1119" s="117">
        <v>568</v>
      </c>
    </row>
    <row r="1120" spans="1:9" x14ac:dyDescent="0.2">
      <c r="A1120" s="117"/>
      <c r="B1120" s="117" t="s">
        <v>305</v>
      </c>
      <c r="C1120" s="117">
        <v>210</v>
      </c>
      <c r="D1120" s="117">
        <v>198</v>
      </c>
      <c r="E1120" s="117">
        <v>12</v>
      </c>
      <c r="F1120" s="117">
        <v>2828</v>
      </c>
      <c r="G1120" s="117">
        <v>583</v>
      </c>
      <c r="H1120" s="117">
        <v>1794</v>
      </c>
      <c r="I1120" s="117">
        <v>452</v>
      </c>
    </row>
    <row r="1121" spans="1:9" x14ac:dyDescent="0.2">
      <c r="A1121" s="117"/>
      <c r="B1121" s="117" t="s">
        <v>306</v>
      </c>
      <c r="C1121" s="117">
        <v>333</v>
      </c>
      <c r="D1121" s="117">
        <v>333</v>
      </c>
      <c r="E1121" s="117" t="s">
        <v>77</v>
      </c>
      <c r="F1121" s="117">
        <v>3911</v>
      </c>
      <c r="G1121" s="117">
        <v>841</v>
      </c>
      <c r="H1121" s="117">
        <v>2380</v>
      </c>
      <c r="I1121" s="117">
        <v>689</v>
      </c>
    </row>
    <row r="1122" spans="1:9" x14ac:dyDescent="0.2">
      <c r="A1122" s="117"/>
      <c r="B1122" s="117" t="s">
        <v>307</v>
      </c>
      <c r="C1122" s="117">
        <v>586</v>
      </c>
      <c r="D1122" s="117">
        <v>586</v>
      </c>
      <c r="E1122" s="117" t="s">
        <v>77</v>
      </c>
      <c r="F1122" s="117">
        <v>5502</v>
      </c>
      <c r="G1122" s="117">
        <v>1293</v>
      </c>
      <c r="H1122" s="117">
        <v>3194</v>
      </c>
      <c r="I1122" s="117">
        <v>1015</v>
      </c>
    </row>
    <row r="1123" spans="1:9" x14ac:dyDescent="0.2">
      <c r="A1123" s="117"/>
      <c r="B1123" s="117" t="s">
        <v>308</v>
      </c>
      <c r="C1123" s="117">
        <v>1211</v>
      </c>
      <c r="D1123" s="117">
        <v>1211</v>
      </c>
      <c r="E1123" s="117" t="s">
        <v>77</v>
      </c>
      <c r="F1123" s="117">
        <v>9067</v>
      </c>
      <c r="G1123" s="117">
        <v>2100</v>
      </c>
      <c r="H1123" s="117">
        <v>5610</v>
      </c>
      <c r="I1123" s="117">
        <v>1356</v>
      </c>
    </row>
    <row r="1124" spans="1:9" x14ac:dyDescent="0.2">
      <c r="A1124" s="117"/>
      <c r="B1124" s="117" t="s">
        <v>316</v>
      </c>
      <c r="C1124" s="117">
        <v>2342</v>
      </c>
      <c r="D1124" s="117">
        <v>2342</v>
      </c>
      <c r="E1124" s="117" t="s">
        <v>77</v>
      </c>
      <c r="F1124" s="117">
        <v>11756</v>
      </c>
      <c r="G1124" s="117">
        <v>3040</v>
      </c>
      <c r="H1124" s="117">
        <v>7277</v>
      </c>
      <c r="I1124" s="117">
        <v>1440</v>
      </c>
    </row>
    <row r="1125" spans="1:9" x14ac:dyDescent="0.2">
      <c r="A1125" s="117"/>
      <c r="B1125" s="117" t="s">
        <v>317</v>
      </c>
      <c r="C1125" s="117">
        <v>5332</v>
      </c>
      <c r="D1125" s="117">
        <v>5321</v>
      </c>
      <c r="E1125" s="117">
        <v>12</v>
      </c>
      <c r="F1125" s="117">
        <v>10455</v>
      </c>
      <c r="G1125" s="117">
        <v>2441</v>
      </c>
      <c r="H1125" s="117">
        <v>7505</v>
      </c>
      <c r="I1125" s="117">
        <v>510</v>
      </c>
    </row>
    <row r="1126" spans="1:9" x14ac:dyDescent="0.2">
      <c r="A1126" s="117"/>
      <c r="B1126" s="117" t="s">
        <v>309</v>
      </c>
      <c r="C1126" s="117">
        <v>2267</v>
      </c>
      <c r="D1126" s="117">
        <v>2265</v>
      </c>
      <c r="E1126" s="117">
        <v>2</v>
      </c>
      <c r="F1126" s="117">
        <v>10197</v>
      </c>
      <c r="G1126" s="117">
        <v>2471</v>
      </c>
      <c r="H1126" s="117">
        <v>6480</v>
      </c>
      <c r="I1126" s="117">
        <v>1245</v>
      </c>
    </row>
    <row r="1127" spans="1:9" x14ac:dyDescent="0.2">
      <c r="A1127" s="117"/>
      <c r="B1127" s="117" t="s">
        <v>310</v>
      </c>
      <c r="C1127" s="117">
        <v>2644</v>
      </c>
      <c r="D1127" s="117">
        <v>2641</v>
      </c>
      <c r="E1127" s="117">
        <v>2</v>
      </c>
      <c r="F1127" s="117">
        <v>10830</v>
      </c>
      <c r="G1127" s="117">
        <v>2642</v>
      </c>
      <c r="H1127" s="117">
        <v>6921</v>
      </c>
      <c r="I1127" s="117">
        <v>1267</v>
      </c>
    </row>
    <row r="1128" spans="1:9" x14ac:dyDescent="0.2">
      <c r="A1128" s="117"/>
      <c r="B1128" s="117" t="s">
        <v>318</v>
      </c>
      <c r="C1128" s="117">
        <v>3324</v>
      </c>
      <c r="D1128" s="117">
        <v>3320</v>
      </c>
      <c r="E1128" s="117">
        <v>4</v>
      </c>
      <c r="F1128" s="117">
        <v>11329</v>
      </c>
      <c r="G1128" s="117">
        <v>2843</v>
      </c>
      <c r="H1128" s="117">
        <v>7352</v>
      </c>
      <c r="I1128" s="117">
        <v>1135</v>
      </c>
    </row>
    <row r="1129" spans="1:9" x14ac:dyDescent="0.2">
      <c r="A1129" s="117" t="s">
        <v>30</v>
      </c>
      <c r="B1129" s="117" t="s">
        <v>7</v>
      </c>
      <c r="C1129" s="117">
        <v>754</v>
      </c>
      <c r="D1129" s="117">
        <v>751</v>
      </c>
      <c r="E1129" s="117">
        <v>3</v>
      </c>
      <c r="F1129" s="117">
        <v>4832</v>
      </c>
      <c r="G1129" s="117">
        <v>1124</v>
      </c>
      <c r="H1129" s="117">
        <v>3006</v>
      </c>
      <c r="I1129" s="117">
        <v>702</v>
      </c>
    </row>
    <row r="1130" spans="1:9" x14ac:dyDescent="0.2">
      <c r="A1130" s="117"/>
      <c r="B1130" s="117" t="s">
        <v>301</v>
      </c>
      <c r="C1130" s="117">
        <v>331</v>
      </c>
      <c r="D1130" s="117">
        <v>254</v>
      </c>
      <c r="E1130" s="117">
        <v>76</v>
      </c>
      <c r="F1130" s="117">
        <v>5901</v>
      </c>
      <c r="G1130" s="117">
        <v>631</v>
      </c>
      <c r="H1130" s="117">
        <v>5093</v>
      </c>
      <c r="I1130" s="117">
        <v>177</v>
      </c>
    </row>
    <row r="1131" spans="1:9" x14ac:dyDescent="0.2">
      <c r="A1131" s="117"/>
      <c r="B1131" s="117" t="s">
        <v>302</v>
      </c>
      <c r="C1131" s="117">
        <v>97</v>
      </c>
      <c r="D1131" s="117">
        <v>97</v>
      </c>
      <c r="E1131" s="117" t="s">
        <v>77</v>
      </c>
      <c r="F1131" s="117">
        <v>3642</v>
      </c>
      <c r="G1131" s="117">
        <v>314</v>
      </c>
      <c r="H1131" s="117">
        <v>2832</v>
      </c>
      <c r="I1131" s="117">
        <v>497</v>
      </c>
    </row>
    <row r="1132" spans="1:9" x14ac:dyDescent="0.2">
      <c r="A1132" s="117"/>
      <c r="B1132" s="117" t="s">
        <v>303</v>
      </c>
      <c r="C1132" s="117">
        <v>100</v>
      </c>
      <c r="D1132" s="117">
        <v>100</v>
      </c>
      <c r="E1132" s="117" t="s">
        <v>77</v>
      </c>
      <c r="F1132" s="117">
        <v>1719</v>
      </c>
      <c r="G1132" s="117">
        <v>285</v>
      </c>
      <c r="H1132" s="117">
        <v>1075</v>
      </c>
      <c r="I1132" s="117">
        <v>359</v>
      </c>
    </row>
    <row r="1133" spans="1:9" x14ac:dyDescent="0.2">
      <c r="A1133" s="117"/>
      <c r="B1133" s="117" t="s">
        <v>304</v>
      </c>
      <c r="C1133" s="117">
        <v>106</v>
      </c>
      <c r="D1133" s="117">
        <v>106</v>
      </c>
      <c r="E1133" s="117" t="s">
        <v>77</v>
      </c>
      <c r="F1133" s="117">
        <v>1960</v>
      </c>
      <c r="G1133" s="117">
        <v>293</v>
      </c>
      <c r="H1133" s="117">
        <v>1255</v>
      </c>
      <c r="I1133" s="117">
        <v>411</v>
      </c>
    </row>
    <row r="1134" spans="1:9" x14ac:dyDescent="0.2">
      <c r="A1134" s="117"/>
      <c r="B1134" s="117" t="s">
        <v>305</v>
      </c>
      <c r="C1134" s="117">
        <v>181</v>
      </c>
      <c r="D1134" s="117">
        <v>181</v>
      </c>
      <c r="E1134" s="117" t="s">
        <v>77</v>
      </c>
      <c r="F1134" s="117">
        <v>2157</v>
      </c>
      <c r="G1134" s="117">
        <v>432</v>
      </c>
      <c r="H1134" s="117">
        <v>1427</v>
      </c>
      <c r="I1134" s="117">
        <v>298</v>
      </c>
    </row>
    <row r="1135" spans="1:9" x14ac:dyDescent="0.2">
      <c r="A1135" s="117"/>
      <c r="B1135" s="117" t="s">
        <v>306</v>
      </c>
      <c r="C1135" s="117">
        <v>355</v>
      </c>
      <c r="D1135" s="117">
        <v>355</v>
      </c>
      <c r="E1135" s="117" t="s">
        <v>77</v>
      </c>
      <c r="F1135" s="117">
        <v>3233</v>
      </c>
      <c r="G1135" s="117">
        <v>771</v>
      </c>
      <c r="H1135" s="117">
        <v>1945</v>
      </c>
      <c r="I1135" s="117">
        <v>516</v>
      </c>
    </row>
    <row r="1136" spans="1:9" x14ac:dyDescent="0.2">
      <c r="A1136" s="117"/>
      <c r="B1136" s="117" t="s">
        <v>307</v>
      </c>
      <c r="C1136" s="117">
        <v>682</v>
      </c>
      <c r="D1136" s="117">
        <v>682</v>
      </c>
      <c r="E1136" s="117" t="s">
        <v>77</v>
      </c>
      <c r="F1136" s="117">
        <v>5340</v>
      </c>
      <c r="G1136" s="117">
        <v>1264</v>
      </c>
      <c r="H1136" s="117">
        <v>2942</v>
      </c>
      <c r="I1136" s="117">
        <v>1134</v>
      </c>
    </row>
    <row r="1137" spans="1:9" x14ac:dyDescent="0.2">
      <c r="A1137" s="117"/>
      <c r="B1137" s="117" t="s">
        <v>308</v>
      </c>
      <c r="C1137" s="117">
        <v>1424</v>
      </c>
      <c r="D1137" s="117">
        <v>1424</v>
      </c>
      <c r="E1137" s="117" t="s">
        <v>77</v>
      </c>
      <c r="F1137" s="117">
        <v>8509</v>
      </c>
      <c r="G1137" s="117">
        <v>2359</v>
      </c>
      <c r="H1137" s="117">
        <v>4900</v>
      </c>
      <c r="I1137" s="117">
        <v>1250</v>
      </c>
    </row>
    <row r="1138" spans="1:9" x14ac:dyDescent="0.2">
      <c r="A1138" s="117"/>
      <c r="B1138" s="117" t="s">
        <v>316</v>
      </c>
      <c r="C1138" s="117">
        <v>2608</v>
      </c>
      <c r="D1138" s="117">
        <v>2608</v>
      </c>
      <c r="E1138" s="117" t="s">
        <v>77</v>
      </c>
      <c r="F1138" s="117">
        <v>12277</v>
      </c>
      <c r="G1138" s="117">
        <v>3624</v>
      </c>
      <c r="H1138" s="117">
        <v>7083</v>
      </c>
      <c r="I1138" s="117">
        <v>1570</v>
      </c>
    </row>
    <row r="1139" spans="1:9" x14ac:dyDescent="0.2">
      <c r="A1139" s="117"/>
      <c r="B1139" s="117" t="s">
        <v>317</v>
      </c>
      <c r="C1139" s="117">
        <v>5540</v>
      </c>
      <c r="D1139" s="117">
        <v>5540</v>
      </c>
      <c r="E1139" s="117" t="s">
        <v>77</v>
      </c>
      <c r="F1139" s="117">
        <v>11506</v>
      </c>
      <c r="G1139" s="117">
        <v>3006</v>
      </c>
      <c r="H1139" s="117">
        <v>7709</v>
      </c>
      <c r="I1139" s="117">
        <v>790</v>
      </c>
    </row>
    <row r="1140" spans="1:9" x14ac:dyDescent="0.2">
      <c r="A1140" s="117"/>
      <c r="B1140" s="117" t="s">
        <v>309</v>
      </c>
      <c r="C1140" s="117">
        <v>2314</v>
      </c>
      <c r="D1140" s="117">
        <v>2314</v>
      </c>
      <c r="E1140" s="117" t="s">
        <v>77</v>
      </c>
      <c r="F1140" s="117">
        <v>10141</v>
      </c>
      <c r="G1140" s="117">
        <v>2864</v>
      </c>
      <c r="H1140" s="117">
        <v>5973</v>
      </c>
      <c r="I1140" s="117">
        <v>1304</v>
      </c>
    </row>
    <row r="1141" spans="1:9" x14ac:dyDescent="0.2">
      <c r="A1141" s="117"/>
      <c r="B1141" s="117" t="s">
        <v>310</v>
      </c>
      <c r="C1141" s="117">
        <v>2676</v>
      </c>
      <c r="D1141" s="117">
        <v>2676</v>
      </c>
      <c r="E1141" s="117" t="s">
        <v>77</v>
      </c>
      <c r="F1141" s="117">
        <v>11154</v>
      </c>
      <c r="G1141" s="117">
        <v>3160</v>
      </c>
      <c r="H1141" s="117">
        <v>6558</v>
      </c>
      <c r="I1141" s="117">
        <v>1437</v>
      </c>
    </row>
    <row r="1142" spans="1:9" x14ac:dyDescent="0.2">
      <c r="A1142" s="117"/>
      <c r="B1142" s="117" t="s">
        <v>318</v>
      </c>
      <c r="C1142" s="117">
        <v>3369</v>
      </c>
      <c r="D1142" s="117">
        <v>3369</v>
      </c>
      <c r="E1142" s="117" t="s">
        <v>77</v>
      </c>
      <c r="F1142" s="117">
        <v>12077</v>
      </c>
      <c r="G1142" s="117">
        <v>3464</v>
      </c>
      <c r="H1142" s="117">
        <v>7245</v>
      </c>
      <c r="I1142" s="117">
        <v>1368</v>
      </c>
    </row>
    <row r="1143" spans="1:9" x14ac:dyDescent="0.2">
      <c r="A1143" s="117" t="s">
        <v>31</v>
      </c>
      <c r="B1143" s="117" t="s">
        <v>7</v>
      </c>
      <c r="C1143" s="117">
        <v>870</v>
      </c>
      <c r="D1143" s="117">
        <v>815</v>
      </c>
      <c r="E1143" s="117">
        <v>55</v>
      </c>
      <c r="F1143" s="117">
        <v>5895</v>
      </c>
      <c r="G1143" s="117">
        <v>1157</v>
      </c>
      <c r="H1143" s="117">
        <v>3922</v>
      </c>
      <c r="I1143" s="117">
        <v>815</v>
      </c>
    </row>
    <row r="1144" spans="1:9" x14ac:dyDescent="0.2">
      <c r="A1144" s="117"/>
      <c r="B1144" s="117" t="s">
        <v>301</v>
      </c>
      <c r="C1144" s="117">
        <v>388</v>
      </c>
      <c r="D1144" s="117">
        <v>226</v>
      </c>
      <c r="E1144" s="117">
        <v>162</v>
      </c>
      <c r="F1144" s="117">
        <v>5845</v>
      </c>
      <c r="G1144" s="117">
        <v>442</v>
      </c>
      <c r="H1144" s="117">
        <v>5279</v>
      </c>
      <c r="I1144" s="117">
        <v>124</v>
      </c>
    </row>
    <row r="1145" spans="1:9" x14ac:dyDescent="0.2">
      <c r="A1145" s="117"/>
      <c r="B1145" s="117" t="s">
        <v>302</v>
      </c>
      <c r="C1145" s="117">
        <v>75</v>
      </c>
      <c r="D1145" s="117">
        <v>75</v>
      </c>
      <c r="E1145" s="117" t="s">
        <v>77</v>
      </c>
      <c r="F1145" s="117">
        <v>3116</v>
      </c>
      <c r="G1145" s="117">
        <v>278</v>
      </c>
      <c r="H1145" s="117">
        <v>2390</v>
      </c>
      <c r="I1145" s="117">
        <v>447</v>
      </c>
    </row>
    <row r="1146" spans="1:9" x14ac:dyDescent="0.2">
      <c r="A1146" s="117"/>
      <c r="B1146" s="117" t="s">
        <v>303</v>
      </c>
      <c r="C1146" s="117">
        <v>231</v>
      </c>
      <c r="D1146" s="117">
        <v>103</v>
      </c>
      <c r="E1146" s="117">
        <v>128</v>
      </c>
      <c r="F1146" s="117">
        <v>2590</v>
      </c>
      <c r="G1146" s="117">
        <v>343</v>
      </c>
      <c r="H1146" s="117">
        <v>1769</v>
      </c>
      <c r="I1146" s="117">
        <v>477</v>
      </c>
    </row>
    <row r="1147" spans="1:9" x14ac:dyDescent="0.2">
      <c r="A1147" s="117"/>
      <c r="B1147" s="117" t="s">
        <v>304</v>
      </c>
      <c r="C1147" s="117">
        <v>518</v>
      </c>
      <c r="D1147" s="117">
        <v>189</v>
      </c>
      <c r="E1147" s="117">
        <v>329</v>
      </c>
      <c r="F1147" s="117">
        <v>4213</v>
      </c>
      <c r="G1147" s="117">
        <v>833</v>
      </c>
      <c r="H1147" s="117">
        <v>2640</v>
      </c>
      <c r="I1147" s="117">
        <v>740</v>
      </c>
    </row>
    <row r="1148" spans="1:9" x14ac:dyDescent="0.2">
      <c r="A1148" s="117"/>
      <c r="B1148" s="117" t="s">
        <v>305</v>
      </c>
      <c r="C1148" s="117">
        <v>239</v>
      </c>
      <c r="D1148" s="117">
        <v>214</v>
      </c>
      <c r="E1148" s="117">
        <v>25</v>
      </c>
      <c r="F1148" s="117">
        <v>3513</v>
      </c>
      <c r="G1148" s="117">
        <v>737</v>
      </c>
      <c r="H1148" s="117">
        <v>2168</v>
      </c>
      <c r="I1148" s="117">
        <v>609</v>
      </c>
    </row>
    <row r="1149" spans="1:9" x14ac:dyDescent="0.2">
      <c r="A1149" s="117"/>
      <c r="B1149" s="117" t="s">
        <v>306</v>
      </c>
      <c r="C1149" s="117">
        <v>310</v>
      </c>
      <c r="D1149" s="117">
        <v>310</v>
      </c>
      <c r="E1149" s="117" t="s">
        <v>77</v>
      </c>
      <c r="F1149" s="117">
        <v>4602</v>
      </c>
      <c r="G1149" s="117">
        <v>913</v>
      </c>
      <c r="H1149" s="117">
        <v>2823</v>
      </c>
      <c r="I1149" s="117">
        <v>865</v>
      </c>
    </row>
    <row r="1150" spans="1:9" x14ac:dyDescent="0.2">
      <c r="A1150" s="117"/>
      <c r="B1150" s="117" t="s">
        <v>307</v>
      </c>
      <c r="C1150" s="117">
        <v>493</v>
      </c>
      <c r="D1150" s="117">
        <v>493</v>
      </c>
      <c r="E1150" s="117" t="s">
        <v>77</v>
      </c>
      <c r="F1150" s="117">
        <v>5658</v>
      </c>
      <c r="G1150" s="117">
        <v>1320</v>
      </c>
      <c r="H1150" s="117">
        <v>3439</v>
      </c>
      <c r="I1150" s="117">
        <v>899</v>
      </c>
    </row>
    <row r="1151" spans="1:9" x14ac:dyDescent="0.2">
      <c r="A1151" s="117"/>
      <c r="B1151" s="117" t="s">
        <v>308</v>
      </c>
      <c r="C1151" s="117">
        <v>1013</v>
      </c>
      <c r="D1151" s="117">
        <v>1013</v>
      </c>
      <c r="E1151" s="117" t="s">
        <v>77</v>
      </c>
      <c r="F1151" s="117">
        <v>9588</v>
      </c>
      <c r="G1151" s="117">
        <v>1858</v>
      </c>
      <c r="H1151" s="117">
        <v>6274</v>
      </c>
      <c r="I1151" s="117">
        <v>1456</v>
      </c>
    </row>
    <row r="1152" spans="1:9" x14ac:dyDescent="0.2">
      <c r="A1152" s="117"/>
      <c r="B1152" s="117" t="s">
        <v>316</v>
      </c>
      <c r="C1152" s="117">
        <v>2124</v>
      </c>
      <c r="D1152" s="117">
        <v>2124</v>
      </c>
      <c r="E1152" s="117" t="s">
        <v>77</v>
      </c>
      <c r="F1152" s="117">
        <v>11331</v>
      </c>
      <c r="G1152" s="117">
        <v>2562</v>
      </c>
      <c r="H1152" s="117">
        <v>7435</v>
      </c>
      <c r="I1152" s="117">
        <v>1334</v>
      </c>
    </row>
    <row r="1153" spans="1:9" x14ac:dyDescent="0.2">
      <c r="A1153" s="117"/>
      <c r="B1153" s="117" t="s">
        <v>317</v>
      </c>
      <c r="C1153" s="117">
        <v>5234</v>
      </c>
      <c r="D1153" s="117">
        <v>5217</v>
      </c>
      <c r="E1153" s="117">
        <v>17</v>
      </c>
      <c r="F1153" s="117">
        <v>9956</v>
      </c>
      <c r="G1153" s="117">
        <v>2172</v>
      </c>
      <c r="H1153" s="117">
        <v>7408</v>
      </c>
      <c r="I1153" s="117">
        <v>376</v>
      </c>
    </row>
    <row r="1154" spans="1:9" x14ac:dyDescent="0.2">
      <c r="A1154" s="117"/>
      <c r="B1154" s="117" t="s">
        <v>309</v>
      </c>
      <c r="C1154" s="117">
        <v>2230</v>
      </c>
      <c r="D1154" s="117">
        <v>2226</v>
      </c>
      <c r="E1154" s="117">
        <v>3</v>
      </c>
      <c r="F1154" s="117">
        <v>10242</v>
      </c>
      <c r="G1154" s="117">
        <v>2155</v>
      </c>
      <c r="H1154" s="117">
        <v>6888</v>
      </c>
      <c r="I1154" s="117">
        <v>1199</v>
      </c>
    </row>
    <row r="1155" spans="1:9" x14ac:dyDescent="0.2">
      <c r="A1155" s="117"/>
      <c r="B1155" s="117" t="s">
        <v>310</v>
      </c>
      <c r="C1155" s="117">
        <v>2619</v>
      </c>
      <c r="D1155" s="117">
        <v>2615</v>
      </c>
      <c r="E1155" s="117">
        <v>4</v>
      </c>
      <c r="F1155" s="117">
        <v>10582</v>
      </c>
      <c r="G1155" s="117">
        <v>2249</v>
      </c>
      <c r="H1155" s="117">
        <v>7197</v>
      </c>
      <c r="I1155" s="117">
        <v>1137</v>
      </c>
    </row>
    <row r="1156" spans="1:9" x14ac:dyDescent="0.2">
      <c r="A1156" s="117"/>
      <c r="B1156" s="117" t="s">
        <v>318</v>
      </c>
      <c r="C1156" s="117">
        <v>3293</v>
      </c>
      <c r="D1156" s="117">
        <v>3287</v>
      </c>
      <c r="E1156" s="117">
        <v>6</v>
      </c>
      <c r="F1156" s="117">
        <v>10814</v>
      </c>
      <c r="G1156" s="117">
        <v>2415</v>
      </c>
      <c r="H1156" s="117">
        <v>7425</v>
      </c>
      <c r="I1156" s="117">
        <v>974</v>
      </c>
    </row>
    <row r="1157" spans="1:9" x14ac:dyDescent="0.2">
      <c r="A1157" s="117" t="s">
        <v>248</v>
      </c>
      <c r="B1157" s="117"/>
      <c r="C1157" s="117"/>
      <c r="D1157" s="117"/>
      <c r="E1157" s="117"/>
      <c r="F1157" s="117"/>
      <c r="G1157" s="117"/>
      <c r="H1157" s="117"/>
      <c r="I1157" s="117"/>
    </row>
    <row r="1158" spans="1:9" x14ac:dyDescent="0.2">
      <c r="A1158" s="117" t="s">
        <v>7</v>
      </c>
      <c r="B1158" s="117" t="s">
        <v>7</v>
      </c>
      <c r="C1158" s="117">
        <v>939</v>
      </c>
      <c r="D1158" s="117">
        <v>938</v>
      </c>
      <c r="E1158" s="117">
        <v>1</v>
      </c>
      <c r="F1158" s="117">
        <v>4915</v>
      </c>
      <c r="G1158" s="117">
        <v>1256</v>
      </c>
      <c r="H1158" s="117">
        <v>2926</v>
      </c>
      <c r="I1158" s="117">
        <v>734</v>
      </c>
    </row>
    <row r="1159" spans="1:9" x14ac:dyDescent="0.2">
      <c r="A1159" s="117"/>
      <c r="B1159" s="117" t="s">
        <v>301</v>
      </c>
      <c r="C1159" s="117">
        <v>282</v>
      </c>
      <c r="D1159" s="117">
        <v>282</v>
      </c>
      <c r="E1159" s="117" t="s">
        <v>77</v>
      </c>
      <c r="F1159" s="117">
        <v>5358</v>
      </c>
      <c r="G1159" s="117">
        <v>1045</v>
      </c>
      <c r="H1159" s="117">
        <v>4226</v>
      </c>
      <c r="I1159" s="117">
        <v>87</v>
      </c>
    </row>
    <row r="1160" spans="1:9" x14ac:dyDescent="0.2">
      <c r="A1160" s="117"/>
      <c r="B1160" s="117" t="s">
        <v>302</v>
      </c>
      <c r="C1160" s="117">
        <v>91</v>
      </c>
      <c r="D1160" s="117">
        <v>91</v>
      </c>
      <c r="E1160" s="117" t="s">
        <v>77</v>
      </c>
      <c r="F1160" s="117">
        <v>2617</v>
      </c>
      <c r="G1160" s="117">
        <v>423</v>
      </c>
      <c r="H1160" s="117">
        <v>1997</v>
      </c>
      <c r="I1160" s="117">
        <v>197</v>
      </c>
    </row>
    <row r="1161" spans="1:9" x14ac:dyDescent="0.2">
      <c r="A1161" s="117"/>
      <c r="B1161" s="117" t="s">
        <v>303</v>
      </c>
      <c r="C1161" s="117">
        <v>108</v>
      </c>
      <c r="D1161" s="117">
        <v>102</v>
      </c>
      <c r="E1161" s="117">
        <v>6</v>
      </c>
      <c r="F1161" s="117">
        <v>1790</v>
      </c>
      <c r="G1161" s="117">
        <v>347</v>
      </c>
      <c r="H1161" s="117">
        <v>1075</v>
      </c>
      <c r="I1161" s="117">
        <v>368</v>
      </c>
    </row>
    <row r="1162" spans="1:9" x14ac:dyDescent="0.2">
      <c r="A1162" s="117"/>
      <c r="B1162" s="117" t="s">
        <v>304</v>
      </c>
      <c r="C1162" s="117">
        <v>176</v>
      </c>
      <c r="D1162" s="117">
        <v>175</v>
      </c>
      <c r="E1162" s="117">
        <v>1</v>
      </c>
      <c r="F1162" s="117">
        <v>2801</v>
      </c>
      <c r="G1162" s="117">
        <v>494</v>
      </c>
      <c r="H1162" s="117">
        <v>1466</v>
      </c>
      <c r="I1162" s="117">
        <v>840</v>
      </c>
    </row>
    <row r="1163" spans="1:9" x14ac:dyDescent="0.2">
      <c r="A1163" s="117"/>
      <c r="B1163" s="117" t="s">
        <v>305</v>
      </c>
      <c r="C1163" s="117">
        <v>227</v>
      </c>
      <c r="D1163" s="117">
        <v>227</v>
      </c>
      <c r="E1163" s="117" t="s">
        <v>77</v>
      </c>
      <c r="F1163" s="117">
        <v>2837</v>
      </c>
      <c r="G1163" s="117">
        <v>635</v>
      </c>
      <c r="H1163" s="117">
        <v>1706</v>
      </c>
      <c r="I1163" s="117">
        <v>496</v>
      </c>
    </row>
    <row r="1164" spans="1:9" x14ac:dyDescent="0.2">
      <c r="A1164" s="117"/>
      <c r="B1164" s="117" t="s">
        <v>306</v>
      </c>
      <c r="C1164" s="117">
        <v>333</v>
      </c>
      <c r="D1164" s="117">
        <v>333</v>
      </c>
      <c r="E1164" s="117" t="s">
        <v>77</v>
      </c>
      <c r="F1164" s="117">
        <v>3436</v>
      </c>
      <c r="G1164" s="117">
        <v>900</v>
      </c>
      <c r="H1164" s="117">
        <v>1882</v>
      </c>
      <c r="I1164" s="117">
        <v>654</v>
      </c>
    </row>
    <row r="1165" spans="1:9" x14ac:dyDescent="0.2">
      <c r="A1165" s="117"/>
      <c r="B1165" s="117" t="s">
        <v>307</v>
      </c>
      <c r="C1165" s="117">
        <v>635</v>
      </c>
      <c r="D1165" s="117">
        <v>635</v>
      </c>
      <c r="E1165" s="117" t="s">
        <v>77</v>
      </c>
      <c r="F1165" s="117">
        <v>4814</v>
      </c>
      <c r="G1165" s="117">
        <v>1269</v>
      </c>
      <c r="H1165" s="117">
        <v>2731</v>
      </c>
      <c r="I1165" s="117">
        <v>815</v>
      </c>
    </row>
    <row r="1166" spans="1:9" x14ac:dyDescent="0.2">
      <c r="A1166" s="117"/>
      <c r="B1166" s="117" t="s">
        <v>308</v>
      </c>
      <c r="C1166" s="117">
        <v>1282</v>
      </c>
      <c r="D1166" s="117">
        <v>1282</v>
      </c>
      <c r="E1166" s="117" t="s">
        <v>77</v>
      </c>
      <c r="F1166" s="117">
        <v>7656</v>
      </c>
      <c r="G1166" s="117">
        <v>2176</v>
      </c>
      <c r="H1166" s="117">
        <v>4313</v>
      </c>
      <c r="I1166" s="117">
        <v>1168</v>
      </c>
    </row>
    <row r="1167" spans="1:9" x14ac:dyDescent="0.2">
      <c r="A1167" s="117"/>
      <c r="B1167" s="117" t="s">
        <v>316</v>
      </c>
      <c r="C1167" s="117">
        <v>2725</v>
      </c>
      <c r="D1167" s="117">
        <v>2725</v>
      </c>
      <c r="E1167" s="117" t="s">
        <v>77</v>
      </c>
      <c r="F1167" s="117">
        <v>10380</v>
      </c>
      <c r="G1167" s="117">
        <v>2986</v>
      </c>
      <c r="H1167" s="117">
        <v>6091</v>
      </c>
      <c r="I1167" s="117">
        <v>1302</v>
      </c>
    </row>
    <row r="1168" spans="1:9" x14ac:dyDescent="0.2">
      <c r="A1168" s="117"/>
      <c r="B1168" s="117" t="s">
        <v>317</v>
      </c>
      <c r="C1168" s="117">
        <v>5632</v>
      </c>
      <c r="D1168" s="117">
        <v>5632</v>
      </c>
      <c r="E1168" s="117" t="s">
        <v>77</v>
      </c>
      <c r="F1168" s="117">
        <v>9760</v>
      </c>
      <c r="G1168" s="117">
        <v>2571</v>
      </c>
      <c r="H1168" s="117">
        <v>6402</v>
      </c>
      <c r="I1168" s="117">
        <v>787</v>
      </c>
    </row>
    <row r="1169" spans="1:9" x14ac:dyDescent="0.2">
      <c r="A1169" s="117"/>
      <c r="B1169" s="117" t="s">
        <v>309</v>
      </c>
      <c r="C1169" s="117">
        <v>2531</v>
      </c>
      <c r="D1169" s="117">
        <v>2531</v>
      </c>
      <c r="E1169" s="117" t="s">
        <v>77</v>
      </c>
      <c r="F1169" s="117">
        <v>8980</v>
      </c>
      <c r="G1169" s="117">
        <v>2530</v>
      </c>
      <c r="H1169" s="117">
        <v>5298</v>
      </c>
      <c r="I1169" s="117">
        <v>1151</v>
      </c>
    </row>
    <row r="1170" spans="1:9" x14ac:dyDescent="0.2">
      <c r="A1170" s="117"/>
      <c r="B1170" s="117" t="s">
        <v>310</v>
      </c>
      <c r="C1170" s="117">
        <v>2919</v>
      </c>
      <c r="D1170" s="117">
        <v>2919</v>
      </c>
      <c r="E1170" s="117" t="s">
        <v>77</v>
      </c>
      <c r="F1170" s="117">
        <v>9645</v>
      </c>
      <c r="G1170" s="117">
        <v>2686</v>
      </c>
      <c r="H1170" s="117">
        <v>5737</v>
      </c>
      <c r="I1170" s="117">
        <v>1222</v>
      </c>
    </row>
    <row r="1171" spans="1:9" x14ac:dyDescent="0.2">
      <c r="A1171" s="117"/>
      <c r="B1171" s="117" t="s">
        <v>318</v>
      </c>
      <c r="C1171" s="117">
        <v>3664</v>
      </c>
      <c r="D1171" s="117">
        <v>3664</v>
      </c>
      <c r="E1171" s="117" t="s">
        <v>77</v>
      </c>
      <c r="F1171" s="117">
        <v>10179</v>
      </c>
      <c r="G1171" s="117">
        <v>2852</v>
      </c>
      <c r="H1171" s="117">
        <v>6192</v>
      </c>
      <c r="I1171" s="117">
        <v>1135</v>
      </c>
    </row>
    <row r="1172" spans="1:9" x14ac:dyDescent="0.2">
      <c r="A1172" s="117" t="s">
        <v>30</v>
      </c>
      <c r="B1172" s="117" t="s">
        <v>7</v>
      </c>
      <c r="C1172" s="117">
        <v>874</v>
      </c>
      <c r="D1172" s="117">
        <v>874</v>
      </c>
      <c r="E1172" s="117" t="s">
        <v>77</v>
      </c>
      <c r="F1172" s="117">
        <v>4380</v>
      </c>
      <c r="G1172" s="117">
        <v>1215</v>
      </c>
      <c r="H1172" s="117">
        <v>2565</v>
      </c>
      <c r="I1172" s="117">
        <v>600</v>
      </c>
    </row>
    <row r="1173" spans="1:9" x14ac:dyDescent="0.2">
      <c r="A1173" s="117"/>
      <c r="B1173" s="117" t="s">
        <v>301</v>
      </c>
      <c r="C1173" s="117">
        <v>269</v>
      </c>
      <c r="D1173" s="117">
        <v>269</v>
      </c>
      <c r="E1173" s="117" t="s">
        <v>77</v>
      </c>
      <c r="F1173" s="117">
        <v>5668</v>
      </c>
      <c r="G1173" s="117">
        <v>1259</v>
      </c>
      <c r="H1173" s="117">
        <v>4324</v>
      </c>
      <c r="I1173" s="117">
        <v>85</v>
      </c>
    </row>
    <row r="1174" spans="1:9" x14ac:dyDescent="0.2">
      <c r="A1174" s="117"/>
      <c r="B1174" s="117" t="s">
        <v>302</v>
      </c>
      <c r="C1174" s="117">
        <v>109</v>
      </c>
      <c r="D1174" s="117">
        <v>109</v>
      </c>
      <c r="E1174" s="117" t="s">
        <v>77</v>
      </c>
      <c r="F1174" s="117">
        <v>2799</v>
      </c>
      <c r="G1174" s="117">
        <v>448</v>
      </c>
      <c r="H1174" s="117">
        <v>2148</v>
      </c>
      <c r="I1174" s="117">
        <v>203</v>
      </c>
    </row>
    <row r="1175" spans="1:9" x14ac:dyDescent="0.2">
      <c r="A1175" s="117"/>
      <c r="B1175" s="117" t="s">
        <v>303</v>
      </c>
      <c r="C1175" s="117">
        <v>96</v>
      </c>
      <c r="D1175" s="117">
        <v>96</v>
      </c>
      <c r="E1175" s="117" t="s">
        <v>77</v>
      </c>
      <c r="F1175" s="117">
        <v>1274</v>
      </c>
      <c r="G1175" s="117">
        <v>330</v>
      </c>
      <c r="H1175" s="117">
        <v>836</v>
      </c>
      <c r="I1175" s="117">
        <v>107</v>
      </c>
    </row>
    <row r="1176" spans="1:9" x14ac:dyDescent="0.2">
      <c r="A1176" s="117"/>
      <c r="B1176" s="117" t="s">
        <v>304</v>
      </c>
      <c r="C1176" s="117">
        <v>143</v>
      </c>
      <c r="D1176" s="117">
        <v>143</v>
      </c>
      <c r="E1176" s="117" t="s">
        <v>77</v>
      </c>
      <c r="F1176" s="117">
        <v>1906</v>
      </c>
      <c r="G1176" s="117">
        <v>247</v>
      </c>
      <c r="H1176" s="117">
        <v>1011</v>
      </c>
      <c r="I1176" s="117">
        <v>648</v>
      </c>
    </row>
    <row r="1177" spans="1:9" x14ac:dyDescent="0.2">
      <c r="A1177" s="117"/>
      <c r="B1177" s="117" t="s">
        <v>305</v>
      </c>
      <c r="C1177" s="117">
        <v>190</v>
      </c>
      <c r="D1177" s="117">
        <v>190</v>
      </c>
      <c r="E1177" s="117" t="s">
        <v>77</v>
      </c>
      <c r="F1177" s="117">
        <v>2302</v>
      </c>
      <c r="G1177" s="117">
        <v>468</v>
      </c>
      <c r="H1177" s="117">
        <v>1482</v>
      </c>
      <c r="I1177" s="117">
        <v>352</v>
      </c>
    </row>
    <row r="1178" spans="1:9" x14ac:dyDescent="0.2">
      <c r="A1178" s="117"/>
      <c r="B1178" s="117" t="s">
        <v>306</v>
      </c>
      <c r="C1178" s="117">
        <v>378</v>
      </c>
      <c r="D1178" s="117">
        <v>378</v>
      </c>
      <c r="E1178" s="117" t="s">
        <v>77</v>
      </c>
      <c r="F1178" s="117">
        <v>3028</v>
      </c>
      <c r="G1178" s="117">
        <v>745</v>
      </c>
      <c r="H1178" s="117">
        <v>1636</v>
      </c>
      <c r="I1178" s="117">
        <v>647</v>
      </c>
    </row>
    <row r="1179" spans="1:9" x14ac:dyDescent="0.2">
      <c r="A1179" s="117"/>
      <c r="B1179" s="117" t="s">
        <v>307</v>
      </c>
      <c r="C1179" s="117">
        <v>737</v>
      </c>
      <c r="D1179" s="117">
        <v>737</v>
      </c>
      <c r="E1179" s="117" t="s">
        <v>77</v>
      </c>
      <c r="F1179" s="117">
        <v>4299</v>
      </c>
      <c r="G1179" s="117">
        <v>1246</v>
      </c>
      <c r="H1179" s="117">
        <v>2463</v>
      </c>
      <c r="I1179" s="117">
        <v>590</v>
      </c>
    </row>
    <row r="1180" spans="1:9" x14ac:dyDescent="0.2">
      <c r="A1180" s="117"/>
      <c r="B1180" s="117" t="s">
        <v>308</v>
      </c>
      <c r="C1180" s="117">
        <v>1511</v>
      </c>
      <c r="D1180" s="117">
        <v>1511</v>
      </c>
      <c r="E1180" s="117" t="s">
        <v>77</v>
      </c>
      <c r="F1180" s="117">
        <v>7518</v>
      </c>
      <c r="G1180" s="117">
        <v>2372</v>
      </c>
      <c r="H1180" s="117">
        <v>3988</v>
      </c>
      <c r="I1180" s="117">
        <v>1158</v>
      </c>
    </row>
    <row r="1181" spans="1:9" x14ac:dyDescent="0.2">
      <c r="A1181" s="117"/>
      <c r="B1181" s="117" t="s">
        <v>316</v>
      </c>
      <c r="C1181" s="117">
        <v>2941</v>
      </c>
      <c r="D1181" s="117">
        <v>2941</v>
      </c>
      <c r="E1181" s="117" t="s">
        <v>77</v>
      </c>
      <c r="F1181" s="117">
        <v>10073</v>
      </c>
      <c r="G1181" s="117">
        <v>3389</v>
      </c>
      <c r="H1181" s="117">
        <v>5653</v>
      </c>
      <c r="I1181" s="117">
        <v>1031</v>
      </c>
    </row>
    <row r="1182" spans="1:9" x14ac:dyDescent="0.2">
      <c r="A1182" s="117"/>
      <c r="B1182" s="117" t="s">
        <v>317</v>
      </c>
      <c r="C1182" s="117">
        <v>5481</v>
      </c>
      <c r="D1182" s="117">
        <v>5481</v>
      </c>
      <c r="E1182" s="117" t="s">
        <v>77</v>
      </c>
      <c r="F1182" s="117">
        <v>10936</v>
      </c>
      <c r="G1182" s="117">
        <v>3271</v>
      </c>
      <c r="H1182" s="117">
        <v>6622</v>
      </c>
      <c r="I1182" s="117">
        <v>1043</v>
      </c>
    </row>
    <row r="1183" spans="1:9" x14ac:dyDescent="0.2">
      <c r="A1183" s="117"/>
      <c r="B1183" s="117" t="s">
        <v>309</v>
      </c>
      <c r="C1183" s="117">
        <v>2519</v>
      </c>
      <c r="D1183" s="117">
        <v>2519</v>
      </c>
      <c r="E1183" s="117" t="s">
        <v>77</v>
      </c>
      <c r="F1183" s="117">
        <v>8859</v>
      </c>
      <c r="G1183" s="117">
        <v>2848</v>
      </c>
      <c r="H1183" s="117">
        <v>4913</v>
      </c>
      <c r="I1183" s="117">
        <v>1098</v>
      </c>
    </row>
    <row r="1184" spans="1:9" x14ac:dyDescent="0.2">
      <c r="A1184" s="117"/>
      <c r="B1184" s="117" t="s">
        <v>310</v>
      </c>
      <c r="C1184" s="117">
        <v>2899</v>
      </c>
      <c r="D1184" s="117">
        <v>2899</v>
      </c>
      <c r="E1184" s="117" t="s">
        <v>77</v>
      </c>
      <c r="F1184" s="117">
        <v>9574</v>
      </c>
      <c r="G1184" s="117">
        <v>3098</v>
      </c>
      <c r="H1184" s="117">
        <v>5318</v>
      </c>
      <c r="I1184" s="117">
        <v>1159</v>
      </c>
    </row>
    <row r="1185" spans="1:9" x14ac:dyDescent="0.2">
      <c r="A1185" s="117"/>
      <c r="B1185" s="117" t="s">
        <v>318</v>
      </c>
      <c r="C1185" s="117">
        <v>3600</v>
      </c>
      <c r="D1185" s="117">
        <v>3600</v>
      </c>
      <c r="E1185" s="117" t="s">
        <v>77</v>
      </c>
      <c r="F1185" s="117">
        <v>10297</v>
      </c>
      <c r="G1185" s="117">
        <v>3359</v>
      </c>
      <c r="H1185" s="117">
        <v>5905</v>
      </c>
      <c r="I1185" s="117">
        <v>1034</v>
      </c>
    </row>
    <row r="1186" spans="1:9" x14ac:dyDescent="0.2">
      <c r="A1186" s="117" t="s">
        <v>31</v>
      </c>
      <c r="B1186" s="117" t="s">
        <v>7</v>
      </c>
      <c r="C1186" s="117">
        <v>998</v>
      </c>
      <c r="D1186" s="117">
        <v>997</v>
      </c>
      <c r="E1186" s="117">
        <v>2</v>
      </c>
      <c r="F1186" s="117">
        <v>5405</v>
      </c>
      <c r="G1186" s="117">
        <v>1293</v>
      </c>
      <c r="H1186" s="117">
        <v>3255</v>
      </c>
      <c r="I1186" s="117">
        <v>856</v>
      </c>
    </row>
    <row r="1187" spans="1:9" x14ac:dyDescent="0.2">
      <c r="A1187" s="117"/>
      <c r="B1187" s="117" t="s">
        <v>301</v>
      </c>
      <c r="C1187" s="117">
        <v>295</v>
      </c>
      <c r="D1187" s="117">
        <v>295</v>
      </c>
      <c r="E1187" s="117" t="s">
        <v>77</v>
      </c>
      <c r="F1187" s="117">
        <v>5032</v>
      </c>
      <c r="G1187" s="117">
        <v>819</v>
      </c>
      <c r="H1187" s="117">
        <v>4123</v>
      </c>
      <c r="I1187" s="117">
        <v>90</v>
      </c>
    </row>
    <row r="1188" spans="1:9" x14ac:dyDescent="0.2">
      <c r="A1188" s="117"/>
      <c r="B1188" s="117" t="s">
        <v>302</v>
      </c>
      <c r="C1188" s="117">
        <v>73</v>
      </c>
      <c r="D1188" s="117">
        <v>73</v>
      </c>
      <c r="E1188" s="117" t="s">
        <v>77</v>
      </c>
      <c r="F1188" s="117">
        <v>2424</v>
      </c>
      <c r="G1188" s="117">
        <v>396</v>
      </c>
      <c r="H1188" s="117">
        <v>1837</v>
      </c>
      <c r="I1188" s="117">
        <v>191</v>
      </c>
    </row>
    <row r="1189" spans="1:9" x14ac:dyDescent="0.2">
      <c r="A1189" s="117"/>
      <c r="B1189" s="117" t="s">
        <v>303</v>
      </c>
      <c r="C1189" s="117">
        <v>121</v>
      </c>
      <c r="D1189" s="117">
        <v>109</v>
      </c>
      <c r="E1189" s="117">
        <v>13</v>
      </c>
      <c r="F1189" s="117">
        <v>2329</v>
      </c>
      <c r="G1189" s="117">
        <v>365</v>
      </c>
      <c r="H1189" s="117">
        <v>1323</v>
      </c>
      <c r="I1189" s="117">
        <v>641</v>
      </c>
    </row>
    <row r="1190" spans="1:9" x14ac:dyDescent="0.2">
      <c r="A1190" s="117"/>
      <c r="B1190" s="117" t="s">
        <v>304</v>
      </c>
      <c r="C1190" s="117">
        <v>210</v>
      </c>
      <c r="D1190" s="117">
        <v>207</v>
      </c>
      <c r="E1190" s="117">
        <v>2</v>
      </c>
      <c r="F1190" s="117">
        <v>3698</v>
      </c>
      <c r="G1190" s="117">
        <v>743</v>
      </c>
      <c r="H1190" s="117">
        <v>1923</v>
      </c>
      <c r="I1190" s="117">
        <v>1032</v>
      </c>
    </row>
    <row r="1191" spans="1:9" x14ac:dyDescent="0.2">
      <c r="A1191" s="117"/>
      <c r="B1191" s="117" t="s">
        <v>305</v>
      </c>
      <c r="C1191" s="117">
        <v>264</v>
      </c>
      <c r="D1191" s="117">
        <v>264</v>
      </c>
      <c r="E1191" s="117" t="s">
        <v>77</v>
      </c>
      <c r="F1191" s="117">
        <v>3357</v>
      </c>
      <c r="G1191" s="117">
        <v>797</v>
      </c>
      <c r="H1191" s="117">
        <v>1925</v>
      </c>
      <c r="I1191" s="117">
        <v>636</v>
      </c>
    </row>
    <row r="1192" spans="1:9" x14ac:dyDescent="0.2">
      <c r="A1192" s="117"/>
      <c r="B1192" s="117" t="s">
        <v>306</v>
      </c>
      <c r="C1192" s="117">
        <v>291</v>
      </c>
      <c r="D1192" s="117">
        <v>291</v>
      </c>
      <c r="E1192" s="117" t="s">
        <v>77</v>
      </c>
      <c r="F1192" s="117">
        <v>3831</v>
      </c>
      <c r="G1192" s="117">
        <v>1051</v>
      </c>
      <c r="H1192" s="117">
        <v>2120</v>
      </c>
      <c r="I1192" s="117">
        <v>661</v>
      </c>
    </row>
    <row r="1193" spans="1:9" x14ac:dyDescent="0.2">
      <c r="A1193" s="117"/>
      <c r="B1193" s="117" t="s">
        <v>307</v>
      </c>
      <c r="C1193" s="117">
        <v>538</v>
      </c>
      <c r="D1193" s="117">
        <v>538</v>
      </c>
      <c r="E1193" s="117" t="s">
        <v>77</v>
      </c>
      <c r="F1193" s="117">
        <v>5300</v>
      </c>
      <c r="G1193" s="117">
        <v>1290</v>
      </c>
      <c r="H1193" s="117">
        <v>2983</v>
      </c>
      <c r="I1193" s="117">
        <v>1027</v>
      </c>
    </row>
    <row r="1194" spans="1:9" x14ac:dyDescent="0.2">
      <c r="A1194" s="117"/>
      <c r="B1194" s="117" t="s">
        <v>308</v>
      </c>
      <c r="C1194" s="117">
        <v>1083</v>
      </c>
      <c r="D1194" s="117">
        <v>1083</v>
      </c>
      <c r="E1194" s="117" t="s">
        <v>77</v>
      </c>
      <c r="F1194" s="117">
        <v>7777</v>
      </c>
      <c r="G1194" s="117">
        <v>2005</v>
      </c>
      <c r="H1194" s="117">
        <v>4594</v>
      </c>
      <c r="I1194" s="117">
        <v>1177</v>
      </c>
    </row>
    <row r="1195" spans="1:9" x14ac:dyDescent="0.2">
      <c r="A1195" s="117"/>
      <c r="B1195" s="117" t="s">
        <v>316</v>
      </c>
      <c r="C1195" s="117">
        <v>2561</v>
      </c>
      <c r="D1195" s="117">
        <v>2561</v>
      </c>
      <c r="E1195" s="117" t="s">
        <v>77</v>
      </c>
      <c r="F1195" s="117">
        <v>10611</v>
      </c>
      <c r="G1195" s="117">
        <v>2682</v>
      </c>
      <c r="H1195" s="117">
        <v>6422</v>
      </c>
      <c r="I1195" s="117">
        <v>1507</v>
      </c>
    </row>
    <row r="1196" spans="1:9" x14ac:dyDescent="0.2">
      <c r="A1196" s="117"/>
      <c r="B1196" s="117" t="s">
        <v>317</v>
      </c>
      <c r="C1196" s="117">
        <v>5702</v>
      </c>
      <c r="D1196" s="117">
        <v>5702</v>
      </c>
      <c r="E1196" s="117" t="s">
        <v>77</v>
      </c>
      <c r="F1196" s="117">
        <v>9217</v>
      </c>
      <c r="G1196" s="117">
        <v>2249</v>
      </c>
      <c r="H1196" s="117">
        <v>6301</v>
      </c>
      <c r="I1196" s="117">
        <v>668</v>
      </c>
    </row>
    <row r="1197" spans="1:9" x14ac:dyDescent="0.2">
      <c r="A1197" s="117"/>
      <c r="B1197" s="117" t="s">
        <v>309</v>
      </c>
      <c r="C1197" s="117">
        <v>2541</v>
      </c>
      <c r="D1197" s="117">
        <v>2541</v>
      </c>
      <c r="E1197" s="117" t="s">
        <v>77</v>
      </c>
      <c r="F1197" s="117">
        <v>9070</v>
      </c>
      <c r="G1197" s="117">
        <v>2294</v>
      </c>
      <c r="H1197" s="117">
        <v>5586</v>
      </c>
      <c r="I1197" s="117">
        <v>1190</v>
      </c>
    </row>
    <row r="1198" spans="1:9" x14ac:dyDescent="0.2">
      <c r="A1198" s="117"/>
      <c r="B1198" s="117" t="s">
        <v>310</v>
      </c>
      <c r="C1198" s="117">
        <v>2934</v>
      </c>
      <c r="D1198" s="117">
        <v>2934</v>
      </c>
      <c r="E1198" s="117" t="s">
        <v>77</v>
      </c>
      <c r="F1198" s="117">
        <v>9694</v>
      </c>
      <c r="G1198" s="117">
        <v>2392</v>
      </c>
      <c r="H1198" s="117">
        <v>6036</v>
      </c>
      <c r="I1198" s="117">
        <v>1267</v>
      </c>
    </row>
    <row r="1199" spans="1:9" x14ac:dyDescent="0.2">
      <c r="A1199" s="117"/>
      <c r="B1199" s="117" t="s">
        <v>318</v>
      </c>
      <c r="C1199" s="117">
        <v>3705</v>
      </c>
      <c r="D1199" s="117">
        <v>3705</v>
      </c>
      <c r="E1199" s="117" t="s">
        <v>77</v>
      </c>
      <c r="F1199" s="117">
        <v>10103</v>
      </c>
      <c r="G1199" s="117">
        <v>2524</v>
      </c>
      <c r="H1199" s="117">
        <v>6378</v>
      </c>
      <c r="I1199" s="117">
        <v>1201</v>
      </c>
    </row>
    <row r="1200" spans="1:9" x14ac:dyDescent="0.2">
      <c r="A1200" s="117" t="s">
        <v>249</v>
      </c>
      <c r="B1200" s="117"/>
      <c r="C1200" s="117"/>
      <c r="D1200" s="117"/>
      <c r="E1200" s="117"/>
      <c r="F1200" s="117"/>
      <c r="G1200" s="117"/>
      <c r="H1200" s="117"/>
      <c r="I1200" s="117"/>
    </row>
    <row r="1201" spans="1:9" x14ac:dyDescent="0.2">
      <c r="A1201" s="117" t="s">
        <v>7</v>
      </c>
      <c r="B1201" s="117" t="s">
        <v>7</v>
      </c>
      <c r="C1201" s="117">
        <v>932</v>
      </c>
      <c r="D1201" s="117">
        <v>926</v>
      </c>
      <c r="E1201" s="117">
        <v>6</v>
      </c>
      <c r="F1201" s="117">
        <v>5366</v>
      </c>
      <c r="G1201" s="117">
        <v>1149</v>
      </c>
      <c r="H1201" s="117">
        <v>3156</v>
      </c>
      <c r="I1201" s="117">
        <v>1061</v>
      </c>
    </row>
    <row r="1202" spans="1:9" x14ac:dyDescent="0.2">
      <c r="A1202" s="117"/>
      <c r="B1202" s="117" t="s">
        <v>301</v>
      </c>
      <c r="C1202" s="117">
        <v>295</v>
      </c>
      <c r="D1202" s="117">
        <v>295</v>
      </c>
      <c r="E1202" s="117" t="s">
        <v>77</v>
      </c>
      <c r="F1202" s="117">
        <v>3704</v>
      </c>
      <c r="G1202" s="117">
        <v>892</v>
      </c>
      <c r="H1202" s="117">
        <v>2473</v>
      </c>
      <c r="I1202" s="117">
        <v>340</v>
      </c>
    </row>
    <row r="1203" spans="1:9" x14ac:dyDescent="0.2">
      <c r="A1203" s="117"/>
      <c r="B1203" s="117" t="s">
        <v>302</v>
      </c>
      <c r="C1203" s="117">
        <v>72</v>
      </c>
      <c r="D1203" s="117">
        <v>72</v>
      </c>
      <c r="E1203" s="117" t="s">
        <v>77</v>
      </c>
      <c r="F1203" s="117">
        <v>3339</v>
      </c>
      <c r="G1203" s="117">
        <v>462</v>
      </c>
      <c r="H1203" s="117">
        <v>1932</v>
      </c>
      <c r="I1203" s="117">
        <v>945</v>
      </c>
    </row>
    <row r="1204" spans="1:9" x14ac:dyDescent="0.2">
      <c r="A1204" s="117"/>
      <c r="B1204" s="117" t="s">
        <v>303</v>
      </c>
      <c r="C1204" s="117">
        <v>127</v>
      </c>
      <c r="D1204" s="117">
        <v>123</v>
      </c>
      <c r="E1204" s="117">
        <v>4</v>
      </c>
      <c r="F1204" s="117">
        <v>2515</v>
      </c>
      <c r="G1204" s="117">
        <v>354</v>
      </c>
      <c r="H1204" s="117">
        <v>1601</v>
      </c>
      <c r="I1204" s="117">
        <v>560</v>
      </c>
    </row>
    <row r="1205" spans="1:9" x14ac:dyDescent="0.2">
      <c r="A1205" s="117"/>
      <c r="B1205" s="117" t="s">
        <v>304</v>
      </c>
      <c r="C1205" s="117">
        <v>189</v>
      </c>
      <c r="D1205" s="117">
        <v>182</v>
      </c>
      <c r="E1205" s="117">
        <v>7</v>
      </c>
      <c r="F1205" s="117">
        <v>2663</v>
      </c>
      <c r="G1205" s="117">
        <v>498</v>
      </c>
      <c r="H1205" s="117">
        <v>1571</v>
      </c>
      <c r="I1205" s="117">
        <v>594</v>
      </c>
    </row>
    <row r="1206" spans="1:9" x14ac:dyDescent="0.2">
      <c r="A1206" s="117"/>
      <c r="B1206" s="117" t="s">
        <v>305</v>
      </c>
      <c r="C1206" s="117">
        <v>248</v>
      </c>
      <c r="D1206" s="117">
        <v>246</v>
      </c>
      <c r="E1206" s="117">
        <v>2</v>
      </c>
      <c r="F1206" s="117">
        <v>2983</v>
      </c>
      <c r="G1206" s="117">
        <v>606</v>
      </c>
      <c r="H1206" s="117">
        <v>1534</v>
      </c>
      <c r="I1206" s="117">
        <v>843</v>
      </c>
    </row>
    <row r="1207" spans="1:9" x14ac:dyDescent="0.2">
      <c r="A1207" s="117"/>
      <c r="B1207" s="117" t="s">
        <v>306</v>
      </c>
      <c r="C1207" s="117">
        <v>387</v>
      </c>
      <c r="D1207" s="117">
        <v>386</v>
      </c>
      <c r="E1207" s="117">
        <v>1</v>
      </c>
      <c r="F1207" s="117">
        <v>3587</v>
      </c>
      <c r="G1207" s="117">
        <v>809</v>
      </c>
      <c r="H1207" s="117">
        <v>1969</v>
      </c>
      <c r="I1207" s="117">
        <v>809</v>
      </c>
    </row>
    <row r="1208" spans="1:9" x14ac:dyDescent="0.2">
      <c r="A1208" s="117"/>
      <c r="B1208" s="117" t="s">
        <v>307</v>
      </c>
      <c r="C1208" s="117">
        <v>717</v>
      </c>
      <c r="D1208" s="117">
        <v>716</v>
      </c>
      <c r="E1208" s="117">
        <v>1</v>
      </c>
      <c r="F1208" s="117">
        <v>5088</v>
      </c>
      <c r="G1208" s="117">
        <v>1177</v>
      </c>
      <c r="H1208" s="117">
        <v>2639</v>
      </c>
      <c r="I1208" s="117">
        <v>1273</v>
      </c>
    </row>
    <row r="1209" spans="1:9" x14ac:dyDescent="0.2">
      <c r="A1209" s="117"/>
      <c r="B1209" s="117" t="s">
        <v>308</v>
      </c>
      <c r="C1209" s="117">
        <v>1343</v>
      </c>
      <c r="D1209" s="117">
        <v>1339</v>
      </c>
      <c r="E1209" s="117">
        <v>4</v>
      </c>
      <c r="F1209" s="117">
        <v>8623</v>
      </c>
      <c r="G1209" s="117">
        <v>2009</v>
      </c>
      <c r="H1209" s="117">
        <v>5155</v>
      </c>
      <c r="I1209" s="117">
        <v>1459</v>
      </c>
    </row>
    <row r="1210" spans="1:9" x14ac:dyDescent="0.2">
      <c r="A1210" s="117"/>
      <c r="B1210" s="117" t="s">
        <v>316</v>
      </c>
      <c r="C1210" s="117">
        <v>2755</v>
      </c>
      <c r="D1210" s="117">
        <v>2737</v>
      </c>
      <c r="E1210" s="117">
        <v>18</v>
      </c>
      <c r="F1210" s="117">
        <v>12584</v>
      </c>
      <c r="G1210" s="117">
        <v>2819</v>
      </c>
      <c r="H1210" s="117">
        <v>7699</v>
      </c>
      <c r="I1210" s="117">
        <v>2066</v>
      </c>
    </row>
    <row r="1211" spans="1:9" x14ac:dyDescent="0.2">
      <c r="A1211" s="117"/>
      <c r="B1211" s="117" t="s">
        <v>317</v>
      </c>
      <c r="C1211" s="117">
        <v>5871</v>
      </c>
      <c r="D1211" s="117">
        <v>5819</v>
      </c>
      <c r="E1211" s="117">
        <v>53</v>
      </c>
      <c r="F1211" s="117">
        <v>10821</v>
      </c>
      <c r="G1211" s="117">
        <v>2289</v>
      </c>
      <c r="H1211" s="117">
        <v>6997</v>
      </c>
      <c r="I1211" s="117">
        <v>1535</v>
      </c>
    </row>
    <row r="1212" spans="1:9" x14ac:dyDescent="0.2">
      <c r="A1212" s="117"/>
      <c r="B1212" s="117" t="s">
        <v>309</v>
      </c>
      <c r="C1212" s="117">
        <v>2561</v>
      </c>
      <c r="D1212" s="117">
        <v>2544</v>
      </c>
      <c r="E1212" s="117">
        <v>17</v>
      </c>
      <c r="F1212" s="117">
        <v>10445</v>
      </c>
      <c r="G1212" s="117">
        <v>2356</v>
      </c>
      <c r="H1212" s="117">
        <v>6390</v>
      </c>
      <c r="I1212" s="117">
        <v>1699</v>
      </c>
    </row>
    <row r="1213" spans="1:9" x14ac:dyDescent="0.2">
      <c r="A1213" s="117"/>
      <c r="B1213" s="117" t="s">
        <v>310</v>
      </c>
      <c r="C1213" s="117">
        <v>2946</v>
      </c>
      <c r="D1213" s="117">
        <v>2926</v>
      </c>
      <c r="E1213" s="117">
        <v>20</v>
      </c>
      <c r="F1213" s="117">
        <v>11050</v>
      </c>
      <c r="G1213" s="117">
        <v>2520</v>
      </c>
      <c r="H1213" s="117">
        <v>6840</v>
      </c>
      <c r="I1213" s="117">
        <v>1689</v>
      </c>
    </row>
    <row r="1214" spans="1:9" x14ac:dyDescent="0.2">
      <c r="A1214" s="117"/>
      <c r="B1214" s="117" t="s">
        <v>318</v>
      </c>
      <c r="C1214" s="117">
        <v>3652</v>
      </c>
      <c r="D1214" s="117">
        <v>3624</v>
      </c>
      <c r="E1214" s="117">
        <v>28</v>
      </c>
      <c r="F1214" s="117">
        <v>12077</v>
      </c>
      <c r="G1214" s="117">
        <v>2667</v>
      </c>
      <c r="H1214" s="117">
        <v>7497</v>
      </c>
      <c r="I1214" s="117">
        <v>1914</v>
      </c>
    </row>
    <row r="1215" spans="1:9" x14ac:dyDescent="0.2">
      <c r="A1215" s="117" t="s">
        <v>30</v>
      </c>
      <c r="B1215" s="117" t="s">
        <v>7</v>
      </c>
      <c r="C1215" s="117">
        <v>887</v>
      </c>
      <c r="D1215" s="117">
        <v>884</v>
      </c>
      <c r="E1215" s="117">
        <v>3</v>
      </c>
      <c r="F1215" s="117">
        <v>4699</v>
      </c>
      <c r="G1215" s="117">
        <v>1125</v>
      </c>
      <c r="H1215" s="117">
        <v>2662</v>
      </c>
      <c r="I1215" s="117">
        <v>912</v>
      </c>
    </row>
    <row r="1216" spans="1:9" x14ac:dyDescent="0.2">
      <c r="A1216" s="117"/>
      <c r="B1216" s="117" t="s">
        <v>301</v>
      </c>
      <c r="C1216" s="117">
        <v>340</v>
      </c>
      <c r="D1216" s="117">
        <v>340</v>
      </c>
      <c r="E1216" s="117" t="s">
        <v>77</v>
      </c>
      <c r="F1216" s="117">
        <v>3885</v>
      </c>
      <c r="G1216" s="117">
        <v>971</v>
      </c>
      <c r="H1216" s="117">
        <v>2914</v>
      </c>
      <c r="I1216" s="117" t="s">
        <v>77</v>
      </c>
    </row>
    <row r="1217" spans="1:9" x14ac:dyDescent="0.2">
      <c r="A1217" s="117"/>
      <c r="B1217" s="117" t="s">
        <v>302</v>
      </c>
      <c r="C1217" s="117">
        <v>76</v>
      </c>
      <c r="D1217" s="117">
        <v>76</v>
      </c>
      <c r="E1217" s="117" t="s">
        <v>77</v>
      </c>
      <c r="F1217" s="117">
        <v>3671</v>
      </c>
      <c r="G1217" s="117">
        <v>525</v>
      </c>
      <c r="H1217" s="117">
        <v>2037</v>
      </c>
      <c r="I1217" s="117">
        <v>1109</v>
      </c>
    </row>
    <row r="1218" spans="1:9" x14ac:dyDescent="0.2">
      <c r="A1218" s="117"/>
      <c r="B1218" s="117" t="s">
        <v>303</v>
      </c>
      <c r="C1218" s="117">
        <v>121</v>
      </c>
      <c r="D1218" s="117">
        <v>121</v>
      </c>
      <c r="E1218" s="117" t="s">
        <v>77</v>
      </c>
      <c r="F1218" s="117">
        <v>1953</v>
      </c>
      <c r="G1218" s="117">
        <v>295</v>
      </c>
      <c r="H1218" s="117">
        <v>1357</v>
      </c>
      <c r="I1218" s="117">
        <v>301</v>
      </c>
    </row>
    <row r="1219" spans="1:9" x14ac:dyDescent="0.2">
      <c r="A1219" s="117"/>
      <c r="B1219" s="117" t="s">
        <v>304</v>
      </c>
      <c r="C1219" s="117">
        <v>139</v>
      </c>
      <c r="D1219" s="117">
        <v>136</v>
      </c>
      <c r="E1219" s="117">
        <v>2</v>
      </c>
      <c r="F1219" s="117">
        <v>2037</v>
      </c>
      <c r="G1219" s="117">
        <v>303</v>
      </c>
      <c r="H1219" s="117">
        <v>1217</v>
      </c>
      <c r="I1219" s="117">
        <v>517</v>
      </c>
    </row>
    <row r="1220" spans="1:9" x14ac:dyDescent="0.2">
      <c r="A1220" s="117"/>
      <c r="B1220" s="117" t="s">
        <v>305</v>
      </c>
      <c r="C1220" s="117">
        <v>242</v>
      </c>
      <c r="D1220" s="117">
        <v>242</v>
      </c>
      <c r="E1220" s="117" t="s">
        <v>77</v>
      </c>
      <c r="F1220" s="117">
        <v>2447</v>
      </c>
      <c r="G1220" s="117">
        <v>424</v>
      </c>
      <c r="H1220" s="117">
        <v>1366</v>
      </c>
      <c r="I1220" s="117">
        <v>658</v>
      </c>
    </row>
    <row r="1221" spans="1:9" x14ac:dyDescent="0.2">
      <c r="A1221" s="117"/>
      <c r="B1221" s="117" t="s">
        <v>306</v>
      </c>
      <c r="C1221" s="117">
        <v>458</v>
      </c>
      <c r="D1221" s="117">
        <v>456</v>
      </c>
      <c r="E1221" s="117">
        <v>2</v>
      </c>
      <c r="F1221" s="117">
        <v>3129</v>
      </c>
      <c r="G1221" s="117">
        <v>743</v>
      </c>
      <c r="H1221" s="117">
        <v>1749</v>
      </c>
      <c r="I1221" s="117">
        <v>637</v>
      </c>
    </row>
    <row r="1222" spans="1:9" x14ac:dyDescent="0.2">
      <c r="A1222" s="117"/>
      <c r="B1222" s="117" t="s">
        <v>307</v>
      </c>
      <c r="C1222" s="117">
        <v>840</v>
      </c>
      <c r="D1222" s="117">
        <v>838</v>
      </c>
      <c r="E1222" s="117">
        <v>2</v>
      </c>
      <c r="F1222" s="117">
        <v>4207</v>
      </c>
      <c r="G1222" s="117">
        <v>1204</v>
      </c>
      <c r="H1222" s="117">
        <v>2076</v>
      </c>
      <c r="I1222" s="117">
        <v>927</v>
      </c>
    </row>
    <row r="1223" spans="1:9" x14ac:dyDescent="0.2">
      <c r="A1223" s="117"/>
      <c r="B1223" s="117" t="s">
        <v>308</v>
      </c>
      <c r="C1223" s="117">
        <v>1578</v>
      </c>
      <c r="D1223" s="117">
        <v>1578</v>
      </c>
      <c r="E1223" s="117" t="s">
        <v>77</v>
      </c>
      <c r="F1223" s="117">
        <v>7950</v>
      </c>
      <c r="G1223" s="117">
        <v>2181</v>
      </c>
      <c r="H1223" s="117">
        <v>4314</v>
      </c>
      <c r="I1223" s="117">
        <v>1455</v>
      </c>
    </row>
    <row r="1224" spans="1:9" x14ac:dyDescent="0.2">
      <c r="A1224" s="117"/>
      <c r="B1224" s="117" t="s">
        <v>316</v>
      </c>
      <c r="C1224" s="117">
        <v>3019</v>
      </c>
      <c r="D1224" s="117">
        <v>3005</v>
      </c>
      <c r="E1224" s="117">
        <v>13</v>
      </c>
      <c r="F1224" s="117">
        <v>12216</v>
      </c>
      <c r="G1224" s="117">
        <v>3283</v>
      </c>
      <c r="H1224" s="117">
        <v>6928</v>
      </c>
      <c r="I1224" s="117">
        <v>2005</v>
      </c>
    </row>
    <row r="1225" spans="1:9" x14ac:dyDescent="0.2">
      <c r="A1225" s="117"/>
      <c r="B1225" s="117" t="s">
        <v>317</v>
      </c>
      <c r="C1225" s="117">
        <v>5565</v>
      </c>
      <c r="D1225" s="117">
        <v>5538</v>
      </c>
      <c r="E1225" s="117">
        <v>27</v>
      </c>
      <c r="F1225" s="117">
        <v>11558</v>
      </c>
      <c r="G1225" s="117">
        <v>2804</v>
      </c>
      <c r="H1225" s="117">
        <v>6896</v>
      </c>
      <c r="I1225" s="117">
        <v>1857</v>
      </c>
    </row>
    <row r="1226" spans="1:9" x14ac:dyDescent="0.2">
      <c r="A1226" s="117"/>
      <c r="B1226" s="117" t="s">
        <v>309</v>
      </c>
      <c r="C1226" s="117">
        <v>2559</v>
      </c>
      <c r="D1226" s="117">
        <v>2551</v>
      </c>
      <c r="E1226" s="117">
        <v>8</v>
      </c>
      <c r="F1226" s="117">
        <v>9944</v>
      </c>
      <c r="G1226" s="117">
        <v>2662</v>
      </c>
      <c r="H1226" s="117">
        <v>5577</v>
      </c>
      <c r="I1226" s="117">
        <v>1705</v>
      </c>
    </row>
    <row r="1227" spans="1:9" x14ac:dyDescent="0.2">
      <c r="A1227" s="117"/>
      <c r="B1227" s="117" t="s">
        <v>310</v>
      </c>
      <c r="C1227" s="117">
        <v>2932</v>
      </c>
      <c r="D1227" s="117">
        <v>2922</v>
      </c>
      <c r="E1227" s="117">
        <v>10</v>
      </c>
      <c r="F1227" s="117">
        <v>10638</v>
      </c>
      <c r="G1227" s="117">
        <v>2913</v>
      </c>
      <c r="H1227" s="117">
        <v>6037</v>
      </c>
      <c r="I1227" s="117">
        <v>1688</v>
      </c>
    </row>
    <row r="1228" spans="1:9" x14ac:dyDescent="0.2">
      <c r="A1228" s="117"/>
      <c r="B1228" s="117" t="s">
        <v>318</v>
      </c>
      <c r="C1228" s="117">
        <v>3603</v>
      </c>
      <c r="D1228" s="117">
        <v>3587</v>
      </c>
      <c r="E1228" s="117">
        <v>16</v>
      </c>
      <c r="F1228" s="117">
        <v>12065</v>
      </c>
      <c r="G1228" s="117">
        <v>3173</v>
      </c>
      <c r="H1228" s="117">
        <v>6921</v>
      </c>
      <c r="I1228" s="117">
        <v>1971</v>
      </c>
    </row>
    <row r="1229" spans="1:9" x14ac:dyDescent="0.2">
      <c r="A1229" s="117" t="s">
        <v>31</v>
      </c>
      <c r="B1229" s="117" t="s">
        <v>7</v>
      </c>
      <c r="C1229" s="117">
        <v>974</v>
      </c>
      <c r="D1229" s="117">
        <v>964</v>
      </c>
      <c r="E1229" s="117">
        <v>10</v>
      </c>
      <c r="F1229" s="117">
        <v>5980</v>
      </c>
      <c r="G1229" s="117">
        <v>1170</v>
      </c>
      <c r="H1229" s="117">
        <v>3611</v>
      </c>
      <c r="I1229" s="117">
        <v>1198</v>
      </c>
    </row>
    <row r="1230" spans="1:9" x14ac:dyDescent="0.2">
      <c r="A1230" s="117"/>
      <c r="B1230" s="117" t="s">
        <v>301</v>
      </c>
      <c r="C1230" s="117">
        <v>249</v>
      </c>
      <c r="D1230" s="117">
        <v>249</v>
      </c>
      <c r="E1230" s="117" t="s">
        <v>77</v>
      </c>
      <c r="F1230" s="117">
        <v>3515</v>
      </c>
      <c r="G1230" s="117">
        <v>808</v>
      </c>
      <c r="H1230" s="117">
        <v>2010</v>
      </c>
      <c r="I1230" s="117">
        <v>697</v>
      </c>
    </row>
    <row r="1231" spans="1:9" x14ac:dyDescent="0.2">
      <c r="A1231" s="117"/>
      <c r="B1231" s="117" t="s">
        <v>302</v>
      </c>
      <c r="C1231" s="117">
        <v>68</v>
      </c>
      <c r="D1231" s="117">
        <v>68</v>
      </c>
      <c r="E1231" s="117" t="s">
        <v>77</v>
      </c>
      <c r="F1231" s="117">
        <v>2991</v>
      </c>
      <c r="G1231" s="117">
        <v>395</v>
      </c>
      <c r="H1231" s="117">
        <v>1823</v>
      </c>
      <c r="I1231" s="117">
        <v>773</v>
      </c>
    </row>
    <row r="1232" spans="1:9" x14ac:dyDescent="0.2">
      <c r="A1232" s="117"/>
      <c r="B1232" s="117" t="s">
        <v>303</v>
      </c>
      <c r="C1232" s="117">
        <v>133</v>
      </c>
      <c r="D1232" s="117">
        <v>125</v>
      </c>
      <c r="E1232" s="117">
        <v>8</v>
      </c>
      <c r="F1232" s="117">
        <v>3083</v>
      </c>
      <c r="G1232" s="117">
        <v>414</v>
      </c>
      <c r="H1232" s="117">
        <v>1847</v>
      </c>
      <c r="I1232" s="117">
        <v>822</v>
      </c>
    </row>
    <row r="1233" spans="1:9" x14ac:dyDescent="0.2">
      <c r="A1233" s="117"/>
      <c r="B1233" s="117" t="s">
        <v>304</v>
      </c>
      <c r="C1233" s="117">
        <v>239</v>
      </c>
      <c r="D1233" s="117">
        <v>228</v>
      </c>
      <c r="E1233" s="117">
        <v>12</v>
      </c>
      <c r="F1233" s="117">
        <v>3280</v>
      </c>
      <c r="G1233" s="117">
        <v>691</v>
      </c>
      <c r="H1233" s="117">
        <v>1919</v>
      </c>
      <c r="I1233" s="117">
        <v>670</v>
      </c>
    </row>
    <row r="1234" spans="1:9" x14ac:dyDescent="0.2">
      <c r="A1234" s="117"/>
      <c r="B1234" s="117" t="s">
        <v>305</v>
      </c>
      <c r="C1234" s="117">
        <v>254</v>
      </c>
      <c r="D1234" s="117">
        <v>250</v>
      </c>
      <c r="E1234" s="117">
        <v>4</v>
      </c>
      <c r="F1234" s="117">
        <v>3507</v>
      </c>
      <c r="G1234" s="117">
        <v>783</v>
      </c>
      <c r="H1234" s="117">
        <v>1699</v>
      </c>
      <c r="I1234" s="117">
        <v>1024</v>
      </c>
    </row>
    <row r="1235" spans="1:9" x14ac:dyDescent="0.2">
      <c r="A1235" s="117"/>
      <c r="B1235" s="117" t="s">
        <v>306</v>
      </c>
      <c r="C1235" s="117">
        <v>318</v>
      </c>
      <c r="D1235" s="117">
        <v>318</v>
      </c>
      <c r="E1235" s="117" t="s">
        <v>77</v>
      </c>
      <c r="F1235" s="117">
        <v>4036</v>
      </c>
      <c r="G1235" s="117">
        <v>873</v>
      </c>
      <c r="H1235" s="117">
        <v>2185</v>
      </c>
      <c r="I1235" s="117">
        <v>978</v>
      </c>
    </row>
    <row r="1236" spans="1:9" x14ac:dyDescent="0.2">
      <c r="A1236" s="117"/>
      <c r="B1236" s="117" t="s">
        <v>307</v>
      </c>
      <c r="C1236" s="117">
        <v>598</v>
      </c>
      <c r="D1236" s="117">
        <v>598</v>
      </c>
      <c r="E1236" s="117" t="s">
        <v>77</v>
      </c>
      <c r="F1236" s="117">
        <v>5942</v>
      </c>
      <c r="G1236" s="117">
        <v>1150</v>
      </c>
      <c r="H1236" s="117">
        <v>3184</v>
      </c>
      <c r="I1236" s="117">
        <v>1609</v>
      </c>
    </row>
    <row r="1237" spans="1:9" x14ac:dyDescent="0.2">
      <c r="A1237" s="117"/>
      <c r="B1237" s="117" t="s">
        <v>308</v>
      </c>
      <c r="C1237" s="117">
        <v>1137</v>
      </c>
      <c r="D1237" s="117">
        <v>1129</v>
      </c>
      <c r="E1237" s="117">
        <v>8</v>
      </c>
      <c r="F1237" s="117">
        <v>9217</v>
      </c>
      <c r="G1237" s="117">
        <v>1858</v>
      </c>
      <c r="H1237" s="117">
        <v>5896</v>
      </c>
      <c r="I1237" s="117">
        <v>1462</v>
      </c>
    </row>
    <row r="1238" spans="1:9" x14ac:dyDescent="0.2">
      <c r="A1238" s="117"/>
      <c r="B1238" s="117" t="s">
        <v>316</v>
      </c>
      <c r="C1238" s="117">
        <v>2559</v>
      </c>
      <c r="D1238" s="117">
        <v>2537</v>
      </c>
      <c r="E1238" s="117">
        <v>22</v>
      </c>
      <c r="F1238" s="117">
        <v>12859</v>
      </c>
      <c r="G1238" s="117">
        <v>2473</v>
      </c>
      <c r="H1238" s="117">
        <v>8273</v>
      </c>
      <c r="I1238" s="117">
        <v>2112</v>
      </c>
    </row>
    <row r="1239" spans="1:9" x14ac:dyDescent="0.2">
      <c r="A1239" s="117"/>
      <c r="B1239" s="117" t="s">
        <v>317</v>
      </c>
      <c r="C1239" s="117">
        <v>6012</v>
      </c>
      <c r="D1239" s="117">
        <v>5947</v>
      </c>
      <c r="E1239" s="117">
        <v>65</v>
      </c>
      <c r="F1239" s="117">
        <v>10482</v>
      </c>
      <c r="G1239" s="117">
        <v>2052</v>
      </c>
      <c r="H1239" s="117">
        <v>7043</v>
      </c>
      <c r="I1239" s="117">
        <v>1387</v>
      </c>
    </row>
    <row r="1240" spans="1:9" x14ac:dyDescent="0.2">
      <c r="A1240" s="117"/>
      <c r="B1240" s="117" t="s">
        <v>309</v>
      </c>
      <c r="C1240" s="117">
        <v>2562</v>
      </c>
      <c r="D1240" s="117">
        <v>2539</v>
      </c>
      <c r="E1240" s="117">
        <v>24</v>
      </c>
      <c r="F1240" s="117">
        <v>10822</v>
      </c>
      <c r="G1240" s="117">
        <v>2126</v>
      </c>
      <c r="H1240" s="117">
        <v>7002</v>
      </c>
      <c r="I1240" s="117">
        <v>1694</v>
      </c>
    </row>
    <row r="1241" spans="1:9" x14ac:dyDescent="0.2">
      <c r="A1241" s="117"/>
      <c r="B1241" s="117" t="s">
        <v>310</v>
      </c>
      <c r="C1241" s="117">
        <v>2956</v>
      </c>
      <c r="D1241" s="117">
        <v>2929</v>
      </c>
      <c r="E1241" s="117">
        <v>27</v>
      </c>
      <c r="F1241" s="117">
        <v>11344</v>
      </c>
      <c r="G1241" s="117">
        <v>2239</v>
      </c>
      <c r="H1241" s="117">
        <v>7415</v>
      </c>
      <c r="I1241" s="117">
        <v>1690</v>
      </c>
    </row>
    <row r="1242" spans="1:9" x14ac:dyDescent="0.2">
      <c r="A1242" s="117"/>
      <c r="B1242" s="117" t="s">
        <v>318</v>
      </c>
      <c r="C1242" s="117">
        <v>3683</v>
      </c>
      <c r="D1242" s="117">
        <v>3648</v>
      </c>
      <c r="E1242" s="117">
        <v>36</v>
      </c>
      <c r="F1242" s="117">
        <v>12085</v>
      </c>
      <c r="G1242" s="117">
        <v>2336</v>
      </c>
      <c r="H1242" s="117">
        <v>7873</v>
      </c>
      <c r="I1242" s="117">
        <v>1876</v>
      </c>
    </row>
    <row r="1243" spans="1:9" x14ac:dyDescent="0.2">
      <c r="A1243" s="117" t="s">
        <v>250</v>
      </c>
      <c r="B1243" s="117"/>
      <c r="C1243" s="117"/>
      <c r="D1243" s="117"/>
      <c r="E1243" s="117"/>
      <c r="F1243" s="117"/>
      <c r="G1243" s="117"/>
      <c r="H1243" s="117"/>
      <c r="I1243" s="117"/>
    </row>
    <row r="1244" spans="1:9" x14ac:dyDescent="0.2">
      <c r="A1244" s="117" t="s">
        <v>7</v>
      </c>
      <c r="B1244" s="117" t="s">
        <v>7</v>
      </c>
      <c r="C1244" s="117">
        <v>994</v>
      </c>
      <c r="D1244" s="117">
        <v>980</v>
      </c>
      <c r="E1244" s="117">
        <v>14</v>
      </c>
      <c r="F1244" s="117">
        <v>6063</v>
      </c>
      <c r="G1244" s="117">
        <v>1198</v>
      </c>
      <c r="H1244" s="117">
        <v>3695</v>
      </c>
      <c r="I1244" s="117">
        <v>1170</v>
      </c>
    </row>
    <row r="1245" spans="1:9" x14ac:dyDescent="0.2">
      <c r="A1245" s="117"/>
      <c r="B1245" s="117" t="s">
        <v>301</v>
      </c>
      <c r="C1245" s="117">
        <v>244</v>
      </c>
      <c r="D1245" s="117">
        <v>244</v>
      </c>
      <c r="E1245" s="117" t="s">
        <v>77</v>
      </c>
      <c r="F1245" s="117">
        <v>7059</v>
      </c>
      <c r="G1245" s="117">
        <v>846</v>
      </c>
      <c r="H1245" s="117">
        <v>5693</v>
      </c>
      <c r="I1245" s="117">
        <v>520</v>
      </c>
    </row>
    <row r="1246" spans="1:9" x14ac:dyDescent="0.2">
      <c r="A1246" s="117"/>
      <c r="B1246" s="117" t="s">
        <v>302</v>
      </c>
      <c r="C1246" s="117">
        <v>59</v>
      </c>
      <c r="D1246" s="117">
        <v>59</v>
      </c>
      <c r="E1246" s="117" t="s">
        <v>77</v>
      </c>
      <c r="F1246" s="117">
        <v>4859</v>
      </c>
      <c r="G1246" s="117">
        <v>373</v>
      </c>
      <c r="H1246" s="117">
        <v>2942</v>
      </c>
      <c r="I1246" s="117">
        <v>1544</v>
      </c>
    </row>
    <row r="1247" spans="1:9" x14ac:dyDescent="0.2">
      <c r="A1247" s="117"/>
      <c r="B1247" s="117" t="s">
        <v>303</v>
      </c>
      <c r="C1247" s="117">
        <v>123</v>
      </c>
      <c r="D1247" s="117">
        <v>123</v>
      </c>
      <c r="E1247" s="117" t="s">
        <v>77</v>
      </c>
      <c r="F1247" s="117">
        <v>2326</v>
      </c>
      <c r="G1247" s="117">
        <v>362</v>
      </c>
      <c r="H1247" s="117">
        <v>1628</v>
      </c>
      <c r="I1247" s="117">
        <v>335</v>
      </c>
    </row>
    <row r="1248" spans="1:9" x14ac:dyDescent="0.2">
      <c r="A1248" s="117"/>
      <c r="B1248" s="117" t="s">
        <v>304</v>
      </c>
      <c r="C1248" s="117">
        <v>203</v>
      </c>
      <c r="D1248" s="117">
        <v>203</v>
      </c>
      <c r="E1248" s="117" t="s">
        <v>77</v>
      </c>
      <c r="F1248" s="117">
        <v>2953</v>
      </c>
      <c r="G1248" s="117">
        <v>493</v>
      </c>
      <c r="H1248" s="117">
        <v>1963</v>
      </c>
      <c r="I1248" s="117">
        <v>497</v>
      </c>
    </row>
    <row r="1249" spans="1:9" x14ac:dyDescent="0.2">
      <c r="A1249" s="117"/>
      <c r="B1249" s="117" t="s">
        <v>305</v>
      </c>
      <c r="C1249" s="117">
        <v>259</v>
      </c>
      <c r="D1249" s="117">
        <v>259</v>
      </c>
      <c r="E1249" s="117" t="s">
        <v>77</v>
      </c>
      <c r="F1249" s="117">
        <v>3257</v>
      </c>
      <c r="G1249" s="117">
        <v>615</v>
      </c>
      <c r="H1249" s="117">
        <v>2135</v>
      </c>
      <c r="I1249" s="117">
        <v>508</v>
      </c>
    </row>
    <row r="1250" spans="1:9" x14ac:dyDescent="0.2">
      <c r="A1250" s="117"/>
      <c r="B1250" s="117" t="s">
        <v>306</v>
      </c>
      <c r="C1250" s="117">
        <v>413</v>
      </c>
      <c r="D1250" s="117">
        <v>406</v>
      </c>
      <c r="E1250" s="117">
        <v>6</v>
      </c>
      <c r="F1250" s="117">
        <v>3837</v>
      </c>
      <c r="G1250" s="117">
        <v>854</v>
      </c>
      <c r="H1250" s="117">
        <v>2056</v>
      </c>
      <c r="I1250" s="117">
        <v>927</v>
      </c>
    </row>
    <row r="1251" spans="1:9" x14ac:dyDescent="0.2">
      <c r="A1251" s="117"/>
      <c r="B1251" s="117" t="s">
        <v>307</v>
      </c>
      <c r="C1251" s="117">
        <v>727</v>
      </c>
      <c r="D1251" s="117">
        <v>724</v>
      </c>
      <c r="E1251" s="117">
        <v>2</v>
      </c>
      <c r="F1251" s="117">
        <v>5570</v>
      </c>
      <c r="G1251" s="117">
        <v>1182</v>
      </c>
      <c r="H1251" s="117">
        <v>3155</v>
      </c>
      <c r="I1251" s="117">
        <v>1232</v>
      </c>
    </row>
    <row r="1252" spans="1:9" x14ac:dyDescent="0.2">
      <c r="A1252" s="117"/>
      <c r="B1252" s="117" t="s">
        <v>308</v>
      </c>
      <c r="C1252" s="117">
        <v>1367</v>
      </c>
      <c r="D1252" s="117">
        <v>1357</v>
      </c>
      <c r="E1252" s="117">
        <v>11</v>
      </c>
      <c r="F1252" s="117">
        <v>9375</v>
      </c>
      <c r="G1252" s="117">
        <v>2032</v>
      </c>
      <c r="H1252" s="117">
        <v>5471</v>
      </c>
      <c r="I1252" s="117">
        <v>1872</v>
      </c>
    </row>
    <row r="1253" spans="1:9" x14ac:dyDescent="0.2">
      <c r="A1253" s="117"/>
      <c r="B1253" s="117" t="s">
        <v>316</v>
      </c>
      <c r="C1253" s="117">
        <v>2837</v>
      </c>
      <c r="D1253" s="117">
        <v>2813</v>
      </c>
      <c r="E1253" s="117">
        <v>24</v>
      </c>
      <c r="F1253" s="117">
        <v>13091</v>
      </c>
      <c r="G1253" s="117">
        <v>2845</v>
      </c>
      <c r="H1253" s="117">
        <v>7910</v>
      </c>
      <c r="I1253" s="117">
        <v>2336</v>
      </c>
    </row>
    <row r="1254" spans="1:9" x14ac:dyDescent="0.2">
      <c r="A1254" s="117"/>
      <c r="B1254" s="117" t="s">
        <v>317</v>
      </c>
      <c r="C1254" s="117">
        <v>5733</v>
      </c>
      <c r="D1254" s="117">
        <v>5560</v>
      </c>
      <c r="E1254" s="117">
        <v>173</v>
      </c>
      <c r="F1254" s="117">
        <v>10782</v>
      </c>
      <c r="G1254" s="117">
        <v>2554</v>
      </c>
      <c r="H1254" s="117">
        <v>7069</v>
      </c>
      <c r="I1254" s="117">
        <v>1160</v>
      </c>
    </row>
    <row r="1255" spans="1:9" x14ac:dyDescent="0.2">
      <c r="A1255" s="117"/>
      <c r="B1255" s="117" t="s">
        <v>309</v>
      </c>
      <c r="C1255" s="117">
        <v>2613</v>
      </c>
      <c r="D1255" s="117">
        <v>2570</v>
      </c>
      <c r="E1255" s="117">
        <v>42</v>
      </c>
      <c r="F1255" s="117">
        <v>10917</v>
      </c>
      <c r="G1255" s="117">
        <v>2405</v>
      </c>
      <c r="H1255" s="117">
        <v>6596</v>
      </c>
      <c r="I1255" s="117">
        <v>1916</v>
      </c>
    </row>
    <row r="1256" spans="1:9" x14ac:dyDescent="0.2">
      <c r="A1256" s="117"/>
      <c r="B1256" s="117" t="s">
        <v>310</v>
      </c>
      <c r="C1256" s="117">
        <v>3044</v>
      </c>
      <c r="D1256" s="117">
        <v>2992</v>
      </c>
      <c r="E1256" s="117">
        <v>52</v>
      </c>
      <c r="F1256" s="117">
        <v>11613</v>
      </c>
      <c r="G1256" s="117">
        <v>2601</v>
      </c>
      <c r="H1256" s="117">
        <v>7039</v>
      </c>
      <c r="I1256" s="117">
        <v>1972</v>
      </c>
    </row>
    <row r="1257" spans="1:9" x14ac:dyDescent="0.2">
      <c r="A1257" s="117"/>
      <c r="B1257" s="117" t="s">
        <v>318</v>
      </c>
      <c r="C1257" s="117">
        <v>3768</v>
      </c>
      <c r="D1257" s="117">
        <v>3697</v>
      </c>
      <c r="E1257" s="117">
        <v>72</v>
      </c>
      <c r="F1257" s="117">
        <v>12349</v>
      </c>
      <c r="G1257" s="117">
        <v>2752</v>
      </c>
      <c r="H1257" s="117">
        <v>7639</v>
      </c>
      <c r="I1257" s="117">
        <v>1958</v>
      </c>
    </row>
    <row r="1258" spans="1:9" x14ac:dyDescent="0.2">
      <c r="A1258" s="117" t="s">
        <v>30</v>
      </c>
      <c r="B1258" s="117" t="s">
        <v>7</v>
      </c>
      <c r="C1258" s="117">
        <v>970</v>
      </c>
      <c r="D1258" s="117">
        <v>958</v>
      </c>
      <c r="E1258" s="117">
        <v>12</v>
      </c>
      <c r="F1258" s="117">
        <v>5398</v>
      </c>
      <c r="G1258" s="117">
        <v>1175</v>
      </c>
      <c r="H1258" s="117">
        <v>3147</v>
      </c>
      <c r="I1258" s="117">
        <v>1076</v>
      </c>
    </row>
    <row r="1259" spans="1:9" x14ac:dyDescent="0.2">
      <c r="A1259" s="117"/>
      <c r="B1259" s="117" t="s">
        <v>301</v>
      </c>
      <c r="C1259" s="117">
        <v>283</v>
      </c>
      <c r="D1259" s="117">
        <v>283</v>
      </c>
      <c r="E1259" s="117" t="s">
        <v>77</v>
      </c>
      <c r="F1259" s="117">
        <v>6801</v>
      </c>
      <c r="G1259" s="117">
        <v>834</v>
      </c>
      <c r="H1259" s="117">
        <v>5332</v>
      </c>
      <c r="I1259" s="117">
        <v>634</v>
      </c>
    </row>
    <row r="1260" spans="1:9" x14ac:dyDescent="0.2">
      <c r="A1260" s="117"/>
      <c r="B1260" s="117" t="s">
        <v>302</v>
      </c>
      <c r="C1260" s="117">
        <v>64</v>
      </c>
      <c r="D1260" s="117">
        <v>64</v>
      </c>
      <c r="E1260" s="117" t="s">
        <v>77</v>
      </c>
      <c r="F1260" s="117">
        <v>5287</v>
      </c>
      <c r="G1260" s="117">
        <v>374</v>
      </c>
      <c r="H1260" s="117">
        <v>3137</v>
      </c>
      <c r="I1260" s="117">
        <v>1776</v>
      </c>
    </row>
    <row r="1261" spans="1:9" x14ac:dyDescent="0.2">
      <c r="A1261" s="117"/>
      <c r="B1261" s="117" t="s">
        <v>303</v>
      </c>
      <c r="C1261" s="117">
        <v>120</v>
      </c>
      <c r="D1261" s="117">
        <v>120</v>
      </c>
      <c r="E1261" s="117" t="s">
        <v>77</v>
      </c>
      <c r="F1261" s="117">
        <v>2048</v>
      </c>
      <c r="G1261" s="117">
        <v>324</v>
      </c>
      <c r="H1261" s="117">
        <v>1467</v>
      </c>
      <c r="I1261" s="117">
        <v>257</v>
      </c>
    </row>
    <row r="1262" spans="1:9" x14ac:dyDescent="0.2">
      <c r="A1262" s="117"/>
      <c r="B1262" s="117" t="s">
        <v>304</v>
      </c>
      <c r="C1262" s="117">
        <v>161</v>
      </c>
      <c r="D1262" s="117">
        <v>161</v>
      </c>
      <c r="E1262" s="117" t="s">
        <v>77</v>
      </c>
      <c r="F1262" s="117">
        <v>1765</v>
      </c>
      <c r="G1262" s="117">
        <v>334</v>
      </c>
      <c r="H1262" s="117">
        <v>1233</v>
      </c>
      <c r="I1262" s="117">
        <v>198</v>
      </c>
    </row>
    <row r="1263" spans="1:9" x14ac:dyDescent="0.2">
      <c r="A1263" s="117"/>
      <c r="B1263" s="117" t="s">
        <v>305</v>
      </c>
      <c r="C1263" s="117">
        <v>269</v>
      </c>
      <c r="D1263" s="117">
        <v>269</v>
      </c>
      <c r="E1263" s="117" t="s">
        <v>77</v>
      </c>
      <c r="F1263" s="117">
        <v>2337</v>
      </c>
      <c r="G1263" s="117">
        <v>504</v>
      </c>
      <c r="H1263" s="117">
        <v>1595</v>
      </c>
      <c r="I1263" s="117">
        <v>238</v>
      </c>
    </row>
    <row r="1264" spans="1:9" x14ac:dyDescent="0.2">
      <c r="A1264" s="117"/>
      <c r="B1264" s="117" t="s">
        <v>306</v>
      </c>
      <c r="C1264" s="117">
        <v>484</v>
      </c>
      <c r="D1264" s="117">
        <v>471</v>
      </c>
      <c r="E1264" s="117">
        <v>13</v>
      </c>
      <c r="F1264" s="117">
        <v>3030</v>
      </c>
      <c r="G1264" s="117">
        <v>752</v>
      </c>
      <c r="H1264" s="117">
        <v>1697</v>
      </c>
      <c r="I1264" s="117">
        <v>581</v>
      </c>
    </row>
    <row r="1265" spans="1:9" x14ac:dyDescent="0.2">
      <c r="A1265" s="117"/>
      <c r="B1265" s="117" t="s">
        <v>307</v>
      </c>
      <c r="C1265" s="117">
        <v>942</v>
      </c>
      <c r="D1265" s="117">
        <v>937</v>
      </c>
      <c r="E1265" s="117">
        <v>5</v>
      </c>
      <c r="F1265" s="117">
        <v>5033</v>
      </c>
      <c r="G1265" s="117">
        <v>1180</v>
      </c>
      <c r="H1265" s="117">
        <v>2691</v>
      </c>
      <c r="I1265" s="117">
        <v>1161</v>
      </c>
    </row>
    <row r="1266" spans="1:9" x14ac:dyDescent="0.2">
      <c r="A1266" s="117"/>
      <c r="B1266" s="117" t="s">
        <v>308</v>
      </c>
      <c r="C1266" s="117">
        <v>1643</v>
      </c>
      <c r="D1266" s="117">
        <v>1624</v>
      </c>
      <c r="E1266" s="117">
        <v>18</v>
      </c>
      <c r="F1266" s="117">
        <v>8983</v>
      </c>
      <c r="G1266" s="117">
        <v>2284</v>
      </c>
      <c r="H1266" s="117">
        <v>4728</v>
      </c>
      <c r="I1266" s="117">
        <v>1971</v>
      </c>
    </row>
    <row r="1267" spans="1:9" x14ac:dyDescent="0.2">
      <c r="A1267" s="117"/>
      <c r="B1267" s="117" t="s">
        <v>316</v>
      </c>
      <c r="C1267" s="117">
        <v>3073</v>
      </c>
      <c r="D1267" s="117">
        <v>3038</v>
      </c>
      <c r="E1267" s="117">
        <v>35</v>
      </c>
      <c r="F1267" s="117">
        <v>13005</v>
      </c>
      <c r="G1267" s="117">
        <v>3247</v>
      </c>
      <c r="H1267" s="117">
        <v>7248</v>
      </c>
      <c r="I1267" s="117">
        <v>2511</v>
      </c>
    </row>
    <row r="1268" spans="1:9" x14ac:dyDescent="0.2">
      <c r="A1268" s="117"/>
      <c r="B1268" s="117" t="s">
        <v>317</v>
      </c>
      <c r="C1268" s="117">
        <v>5703</v>
      </c>
      <c r="D1268" s="117">
        <v>5603</v>
      </c>
      <c r="E1268" s="117">
        <v>100</v>
      </c>
      <c r="F1268" s="117">
        <v>12006</v>
      </c>
      <c r="G1268" s="117">
        <v>2935</v>
      </c>
      <c r="H1268" s="117">
        <v>7531</v>
      </c>
      <c r="I1268" s="117">
        <v>1540</v>
      </c>
    </row>
    <row r="1269" spans="1:9" x14ac:dyDescent="0.2">
      <c r="A1269" s="117"/>
      <c r="B1269" s="117" t="s">
        <v>309</v>
      </c>
      <c r="C1269" s="117">
        <v>2639</v>
      </c>
      <c r="D1269" s="117">
        <v>2605</v>
      </c>
      <c r="E1269" s="117">
        <v>34</v>
      </c>
      <c r="F1269" s="117">
        <v>10763</v>
      </c>
      <c r="G1269" s="117">
        <v>2701</v>
      </c>
      <c r="H1269" s="117">
        <v>5954</v>
      </c>
      <c r="I1269" s="117">
        <v>2108</v>
      </c>
    </row>
    <row r="1270" spans="1:9" x14ac:dyDescent="0.2">
      <c r="A1270" s="117"/>
      <c r="B1270" s="117" t="s">
        <v>310</v>
      </c>
      <c r="C1270" s="117">
        <v>3049</v>
      </c>
      <c r="D1270" s="117">
        <v>3010</v>
      </c>
      <c r="E1270" s="117">
        <v>39</v>
      </c>
      <c r="F1270" s="117">
        <v>11810</v>
      </c>
      <c r="G1270" s="117">
        <v>2976</v>
      </c>
      <c r="H1270" s="117">
        <v>6543</v>
      </c>
      <c r="I1270" s="117">
        <v>2291</v>
      </c>
    </row>
    <row r="1271" spans="1:9" x14ac:dyDescent="0.2">
      <c r="A1271" s="117"/>
      <c r="B1271" s="117" t="s">
        <v>318</v>
      </c>
      <c r="C1271" s="117">
        <v>3750</v>
      </c>
      <c r="D1271" s="117">
        <v>3699</v>
      </c>
      <c r="E1271" s="117">
        <v>51</v>
      </c>
      <c r="F1271" s="117">
        <v>12748</v>
      </c>
      <c r="G1271" s="117">
        <v>3166</v>
      </c>
      <c r="H1271" s="117">
        <v>7321</v>
      </c>
      <c r="I1271" s="117">
        <v>2261</v>
      </c>
    </row>
    <row r="1272" spans="1:9" x14ac:dyDescent="0.2">
      <c r="A1272" s="117" t="s">
        <v>31</v>
      </c>
      <c r="B1272" s="117" t="s">
        <v>7</v>
      </c>
      <c r="C1272" s="117">
        <v>1016</v>
      </c>
      <c r="D1272" s="117">
        <v>1001</v>
      </c>
      <c r="E1272" s="117">
        <v>16</v>
      </c>
      <c r="F1272" s="117">
        <v>6667</v>
      </c>
      <c r="G1272" s="117">
        <v>1219</v>
      </c>
      <c r="H1272" s="117">
        <v>4192</v>
      </c>
      <c r="I1272" s="117">
        <v>1256</v>
      </c>
    </row>
    <row r="1273" spans="1:9" x14ac:dyDescent="0.2">
      <c r="A1273" s="117"/>
      <c r="B1273" s="117" t="s">
        <v>301</v>
      </c>
      <c r="C1273" s="117">
        <v>203</v>
      </c>
      <c r="D1273" s="117">
        <v>203</v>
      </c>
      <c r="E1273" s="117" t="s">
        <v>77</v>
      </c>
      <c r="F1273" s="117">
        <v>7331</v>
      </c>
      <c r="G1273" s="117">
        <v>859</v>
      </c>
      <c r="H1273" s="117">
        <v>6072</v>
      </c>
      <c r="I1273" s="117">
        <v>400</v>
      </c>
    </row>
    <row r="1274" spans="1:9" x14ac:dyDescent="0.2">
      <c r="A1274" s="117"/>
      <c r="B1274" s="117" t="s">
        <v>302</v>
      </c>
      <c r="C1274" s="117">
        <v>53</v>
      </c>
      <c r="D1274" s="117">
        <v>53</v>
      </c>
      <c r="E1274" s="117" t="s">
        <v>77</v>
      </c>
      <c r="F1274" s="117">
        <v>4410</v>
      </c>
      <c r="G1274" s="117">
        <v>371</v>
      </c>
      <c r="H1274" s="117">
        <v>2738</v>
      </c>
      <c r="I1274" s="117">
        <v>1301</v>
      </c>
    </row>
    <row r="1275" spans="1:9" x14ac:dyDescent="0.2">
      <c r="A1275" s="117"/>
      <c r="B1275" s="117" t="s">
        <v>303</v>
      </c>
      <c r="C1275" s="117">
        <v>125</v>
      </c>
      <c r="D1275" s="117">
        <v>125</v>
      </c>
      <c r="E1275" s="117" t="s">
        <v>77</v>
      </c>
      <c r="F1275" s="117">
        <v>2604</v>
      </c>
      <c r="G1275" s="117">
        <v>401</v>
      </c>
      <c r="H1275" s="117">
        <v>1790</v>
      </c>
      <c r="I1275" s="117">
        <v>413</v>
      </c>
    </row>
    <row r="1276" spans="1:9" x14ac:dyDescent="0.2">
      <c r="A1276" s="117"/>
      <c r="B1276" s="117" t="s">
        <v>304</v>
      </c>
      <c r="C1276" s="117">
        <v>245</v>
      </c>
      <c r="D1276" s="117">
        <v>245</v>
      </c>
      <c r="E1276" s="117" t="s">
        <v>77</v>
      </c>
      <c r="F1276" s="117">
        <v>4138</v>
      </c>
      <c r="G1276" s="117">
        <v>651</v>
      </c>
      <c r="H1276" s="117">
        <v>2692</v>
      </c>
      <c r="I1276" s="117">
        <v>796</v>
      </c>
    </row>
    <row r="1277" spans="1:9" x14ac:dyDescent="0.2">
      <c r="A1277" s="117"/>
      <c r="B1277" s="117" t="s">
        <v>305</v>
      </c>
      <c r="C1277" s="117">
        <v>249</v>
      </c>
      <c r="D1277" s="117">
        <v>249</v>
      </c>
      <c r="E1277" s="117" t="s">
        <v>77</v>
      </c>
      <c r="F1277" s="117">
        <v>4145</v>
      </c>
      <c r="G1277" s="117">
        <v>722</v>
      </c>
      <c r="H1277" s="117">
        <v>2655</v>
      </c>
      <c r="I1277" s="117">
        <v>768</v>
      </c>
    </row>
    <row r="1278" spans="1:9" x14ac:dyDescent="0.2">
      <c r="A1278" s="117"/>
      <c r="B1278" s="117" t="s">
        <v>306</v>
      </c>
      <c r="C1278" s="117">
        <v>345</v>
      </c>
      <c r="D1278" s="117">
        <v>345</v>
      </c>
      <c r="E1278" s="117" t="s">
        <v>77</v>
      </c>
      <c r="F1278" s="117">
        <v>4607</v>
      </c>
      <c r="G1278" s="117">
        <v>951</v>
      </c>
      <c r="H1278" s="117">
        <v>2399</v>
      </c>
      <c r="I1278" s="117">
        <v>1257</v>
      </c>
    </row>
    <row r="1279" spans="1:9" x14ac:dyDescent="0.2">
      <c r="A1279" s="117"/>
      <c r="B1279" s="117" t="s">
        <v>307</v>
      </c>
      <c r="C1279" s="117">
        <v>527</v>
      </c>
      <c r="D1279" s="117">
        <v>527</v>
      </c>
      <c r="E1279" s="117" t="s">
        <v>77</v>
      </c>
      <c r="F1279" s="117">
        <v>6068</v>
      </c>
      <c r="G1279" s="117">
        <v>1184</v>
      </c>
      <c r="H1279" s="117">
        <v>3586</v>
      </c>
      <c r="I1279" s="117">
        <v>1298</v>
      </c>
    </row>
    <row r="1280" spans="1:9" x14ac:dyDescent="0.2">
      <c r="A1280" s="117"/>
      <c r="B1280" s="117" t="s">
        <v>308</v>
      </c>
      <c r="C1280" s="117">
        <v>1123</v>
      </c>
      <c r="D1280" s="117">
        <v>1118</v>
      </c>
      <c r="E1280" s="117">
        <v>4</v>
      </c>
      <c r="F1280" s="117">
        <v>9724</v>
      </c>
      <c r="G1280" s="117">
        <v>1808</v>
      </c>
      <c r="H1280" s="117">
        <v>6132</v>
      </c>
      <c r="I1280" s="117">
        <v>1784</v>
      </c>
    </row>
    <row r="1281" spans="1:9" x14ac:dyDescent="0.2">
      <c r="A1281" s="117"/>
      <c r="B1281" s="117" t="s">
        <v>316</v>
      </c>
      <c r="C1281" s="117">
        <v>2660</v>
      </c>
      <c r="D1281" s="117">
        <v>2645</v>
      </c>
      <c r="E1281" s="117">
        <v>16</v>
      </c>
      <c r="F1281" s="117">
        <v>13156</v>
      </c>
      <c r="G1281" s="117">
        <v>2544</v>
      </c>
      <c r="H1281" s="117">
        <v>8407</v>
      </c>
      <c r="I1281" s="117">
        <v>2205</v>
      </c>
    </row>
    <row r="1282" spans="1:9" x14ac:dyDescent="0.2">
      <c r="A1282" s="117"/>
      <c r="B1282" s="117" t="s">
        <v>317</v>
      </c>
      <c r="C1282" s="117">
        <v>5746</v>
      </c>
      <c r="D1282" s="117">
        <v>5540</v>
      </c>
      <c r="E1282" s="117">
        <v>206</v>
      </c>
      <c r="F1282" s="117">
        <v>10223</v>
      </c>
      <c r="G1282" s="117">
        <v>2380</v>
      </c>
      <c r="H1282" s="117">
        <v>6857</v>
      </c>
      <c r="I1282" s="117">
        <v>986</v>
      </c>
    </row>
    <row r="1283" spans="1:9" x14ac:dyDescent="0.2">
      <c r="A1283" s="117"/>
      <c r="B1283" s="117" t="s">
        <v>309</v>
      </c>
      <c r="C1283" s="117">
        <v>2593</v>
      </c>
      <c r="D1283" s="117">
        <v>2544</v>
      </c>
      <c r="E1283" s="117">
        <v>49</v>
      </c>
      <c r="F1283" s="117">
        <v>11034</v>
      </c>
      <c r="G1283" s="117">
        <v>2182</v>
      </c>
      <c r="H1283" s="117">
        <v>7079</v>
      </c>
      <c r="I1283" s="117">
        <v>1772</v>
      </c>
    </row>
    <row r="1284" spans="1:9" x14ac:dyDescent="0.2">
      <c r="A1284" s="117"/>
      <c r="B1284" s="117" t="s">
        <v>310</v>
      </c>
      <c r="C1284" s="117">
        <v>3040</v>
      </c>
      <c r="D1284" s="117">
        <v>2979</v>
      </c>
      <c r="E1284" s="117">
        <v>61</v>
      </c>
      <c r="F1284" s="117">
        <v>11472</v>
      </c>
      <c r="G1284" s="117">
        <v>2334</v>
      </c>
      <c r="H1284" s="117">
        <v>7393</v>
      </c>
      <c r="I1284" s="117">
        <v>1745</v>
      </c>
    </row>
    <row r="1285" spans="1:9" x14ac:dyDescent="0.2">
      <c r="A1285" s="117"/>
      <c r="B1285" s="117" t="s">
        <v>318</v>
      </c>
      <c r="C1285" s="117">
        <v>3780</v>
      </c>
      <c r="D1285" s="117">
        <v>3695</v>
      </c>
      <c r="E1285" s="117">
        <v>85</v>
      </c>
      <c r="F1285" s="117">
        <v>12092</v>
      </c>
      <c r="G1285" s="117">
        <v>2485</v>
      </c>
      <c r="H1285" s="117">
        <v>7844</v>
      </c>
      <c r="I1285" s="117">
        <v>1762</v>
      </c>
    </row>
    <row r="1286" spans="1:9" x14ac:dyDescent="0.2">
      <c r="A1286" s="117" t="s">
        <v>251</v>
      </c>
      <c r="B1286" s="117"/>
      <c r="C1286" s="117"/>
      <c r="D1286" s="117"/>
      <c r="E1286" s="117"/>
      <c r="F1286" s="117"/>
      <c r="G1286" s="117"/>
      <c r="H1286" s="117"/>
      <c r="I1286" s="117"/>
    </row>
    <row r="1287" spans="1:9" x14ac:dyDescent="0.2">
      <c r="A1287" s="117" t="s">
        <v>7</v>
      </c>
      <c r="B1287" s="117" t="s">
        <v>7</v>
      </c>
      <c r="C1287" s="117">
        <v>892</v>
      </c>
      <c r="D1287" s="117">
        <v>880</v>
      </c>
      <c r="E1287" s="117">
        <v>12</v>
      </c>
      <c r="F1287" s="117">
        <v>5223</v>
      </c>
      <c r="G1287" s="117">
        <v>1376</v>
      </c>
      <c r="H1287" s="117">
        <v>2870</v>
      </c>
      <c r="I1287" s="117">
        <v>978</v>
      </c>
    </row>
    <row r="1288" spans="1:9" x14ac:dyDescent="0.2">
      <c r="A1288" s="117"/>
      <c r="B1288" s="117" t="s">
        <v>301</v>
      </c>
      <c r="C1288" s="117">
        <v>213</v>
      </c>
      <c r="D1288" s="117">
        <v>187</v>
      </c>
      <c r="E1288" s="117">
        <v>26</v>
      </c>
      <c r="F1288" s="117">
        <v>5928</v>
      </c>
      <c r="G1288" s="117">
        <v>1277</v>
      </c>
      <c r="H1288" s="117">
        <v>4598</v>
      </c>
      <c r="I1288" s="117">
        <v>52</v>
      </c>
    </row>
    <row r="1289" spans="1:9" x14ac:dyDescent="0.2">
      <c r="A1289" s="117"/>
      <c r="B1289" s="117" t="s">
        <v>302</v>
      </c>
      <c r="C1289" s="117">
        <v>60</v>
      </c>
      <c r="D1289" s="117">
        <v>60</v>
      </c>
      <c r="E1289" s="117" t="s">
        <v>77</v>
      </c>
      <c r="F1289" s="117">
        <v>3542</v>
      </c>
      <c r="G1289" s="117">
        <v>651</v>
      </c>
      <c r="H1289" s="117">
        <v>1943</v>
      </c>
      <c r="I1289" s="117">
        <v>948</v>
      </c>
    </row>
    <row r="1290" spans="1:9" x14ac:dyDescent="0.2">
      <c r="A1290" s="117"/>
      <c r="B1290" s="117" t="s">
        <v>303</v>
      </c>
      <c r="C1290" s="117">
        <v>138</v>
      </c>
      <c r="D1290" s="117">
        <v>132</v>
      </c>
      <c r="E1290" s="117">
        <v>7</v>
      </c>
      <c r="F1290" s="117">
        <v>2171</v>
      </c>
      <c r="G1290" s="117">
        <v>305</v>
      </c>
      <c r="H1290" s="117">
        <v>1250</v>
      </c>
      <c r="I1290" s="117">
        <v>616</v>
      </c>
    </row>
    <row r="1291" spans="1:9" x14ac:dyDescent="0.2">
      <c r="A1291" s="117"/>
      <c r="B1291" s="117" t="s">
        <v>304</v>
      </c>
      <c r="C1291" s="117">
        <v>293</v>
      </c>
      <c r="D1291" s="117">
        <v>250</v>
      </c>
      <c r="E1291" s="117">
        <v>43</v>
      </c>
      <c r="F1291" s="117">
        <v>2600</v>
      </c>
      <c r="G1291" s="117">
        <v>515</v>
      </c>
      <c r="H1291" s="117">
        <v>1746</v>
      </c>
      <c r="I1291" s="117">
        <v>338</v>
      </c>
    </row>
    <row r="1292" spans="1:9" x14ac:dyDescent="0.2">
      <c r="A1292" s="117"/>
      <c r="B1292" s="117" t="s">
        <v>305</v>
      </c>
      <c r="C1292" s="117">
        <v>286</v>
      </c>
      <c r="D1292" s="117">
        <v>278</v>
      </c>
      <c r="E1292" s="117">
        <v>8</v>
      </c>
      <c r="F1292" s="117">
        <v>2857</v>
      </c>
      <c r="G1292" s="117">
        <v>630</v>
      </c>
      <c r="H1292" s="117">
        <v>1592</v>
      </c>
      <c r="I1292" s="117">
        <v>635</v>
      </c>
    </row>
    <row r="1293" spans="1:9" x14ac:dyDescent="0.2">
      <c r="A1293" s="117"/>
      <c r="B1293" s="117" t="s">
        <v>306</v>
      </c>
      <c r="C1293" s="117">
        <v>416</v>
      </c>
      <c r="D1293" s="117">
        <v>416</v>
      </c>
      <c r="E1293" s="117" t="s">
        <v>77</v>
      </c>
      <c r="F1293" s="117">
        <v>3390</v>
      </c>
      <c r="G1293" s="117">
        <v>863</v>
      </c>
      <c r="H1293" s="117">
        <v>1848</v>
      </c>
      <c r="I1293" s="117">
        <v>679</v>
      </c>
    </row>
    <row r="1294" spans="1:9" x14ac:dyDescent="0.2">
      <c r="A1294" s="117"/>
      <c r="B1294" s="117" t="s">
        <v>307</v>
      </c>
      <c r="C1294" s="117">
        <v>660</v>
      </c>
      <c r="D1294" s="117">
        <v>660</v>
      </c>
      <c r="E1294" s="117" t="s">
        <v>77</v>
      </c>
      <c r="F1294" s="117">
        <v>5198</v>
      </c>
      <c r="G1294" s="117">
        <v>1274</v>
      </c>
      <c r="H1294" s="117">
        <v>2525</v>
      </c>
      <c r="I1294" s="117">
        <v>1398</v>
      </c>
    </row>
    <row r="1295" spans="1:9" x14ac:dyDescent="0.2">
      <c r="A1295" s="117"/>
      <c r="B1295" s="117" t="s">
        <v>308</v>
      </c>
      <c r="C1295" s="117">
        <v>1067</v>
      </c>
      <c r="D1295" s="117">
        <v>1066</v>
      </c>
      <c r="E1295" s="117">
        <v>1</v>
      </c>
      <c r="F1295" s="117">
        <v>7835</v>
      </c>
      <c r="G1295" s="117">
        <v>2183</v>
      </c>
      <c r="H1295" s="117">
        <v>4214</v>
      </c>
      <c r="I1295" s="117">
        <v>1437</v>
      </c>
    </row>
    <row r="1296" spans="1:9" x14ac:dyDescent="0.2">
      <c r="A1296" s="117"/>
      <c r="B1296" s="117" t="s">
        <v>316</v>
      </c>
      <c r="C1296" s="117">
        <v>2307</v>
      </c>
      <c r="D1296" s="117">
        <v>2299</v>
      </c>
      <c r="E1296" s="117">
        <v>8</v>
      </c>
      <c r="F1296" s="117">
        <v>9994</v>
      </c>
      <c r="G1296" s="117">
        <v>3198</v>
      </c>
      <c r="H1296" s="117">
        <v>5187</v>
      </c>
      <c r="I1296" s="117">
        <v>1609</v>
      </c>
    </row>
    <row r="1297" spans="1:9" x14ac:dyDescent="0.2">
      <c r="A1297" s="117"/>
      <c r="B1297" s="117" t="s">
        <v>317</v>
      </c>
      <c r="C1297" s="117">
        <v>4725</v>
      </c>
      <c r="D1297" s="117">
        <v>4634</v>
      </c>
      <c r="E1297" s="117">
        <v>91</v>
      </c>
      <c r="F1297" s="117">
        <v>9735</v>
      </c>
      <c r="G1297" s="117">
        <v>2989</v>
      </c>
      <c r="H1297" s="117">
        <v>5547</v>
      </c>
      <c r="I1297" s="117">
        <v>1199</v>
      </c>
    </row>
    <row r="1298" spans="1:9" x14ac:dyDescent="0.2">
      <c r="A1298" s="117"/>
      <c r="B1298" s="117" t="s">
        <v>309</v>
      </c>
      <c r="C1298" s="117">
        <v>2098</v>
      </c>
      <c r="D1298" s="117">
        <v>2080</v>
      </c>
      <c r="E1298" s="117">
        <v>18</v>
      </c>
      <c r="F1298" s="117">
        <v>8911</v>
      </c>
      <c r="G1298" s="117">
        <v>2675</v>
      </c>
      <c r="H1298" s="117">
        <v>4776</v>
      </c>
      <c r="I1298" s="117">
        <v>1460</v>
      </c>
    </row>
    <row r="1299" spans="1:9" x14ac:dyDescent="0.2">
      <c r="A1299" s="117"/>
      <c r="B1299" s="117" t="s">
        <v>310</v>
      </c>
      <c r="C1299" s="117">
        <v>2435</v>
      </c>
      <c r="D1299" s="117">
        <v>2412</v>
      </c>
      <c r="E1299" s="117">
        <v>23</v>
      </c>
      <c r="F1299" s="117">
        <v>9472</v>
      </c>
      <c r="G1299" s="117">
        <v>2905</v>
      </c>
      <c r="H1299" s="117">
        <v>5057</v>
      </c>
      <c r="I1299" s="117">
        <v>1510</v>
      </c>
    </row>
    <row r="1300" spans="1:9" x14ac:dyDescent="0.2">
      <c r="A1300" s="117"/>
      <c r="B1300" s="117" t="s">
        <v>318</v>
      </c>
      <c r="C1300" s="117">
        <v>3057</v>
      </c>
      <c r="D1300" s="117">
        <v>3024</v>
      </c>
      <c r="E1300" s="117">
        <v>34</v>
      </c>
      <c r="F1300" s="117">
        <v>9914</v>
      </c>
      <c r="G1300" s="117">
        <v>3133</v>
      </c>
      <c r="H1300" s="117">
        <v>5298</v>
      </c>
      <c r="I1300" s="117">
        <v>1482</v>
      </c>
    </row>
    <row r="1301" spans="1:9" x14ac:dyDescent="0.2">
      <c r="A1301" s="117" t="s">
        <v>30</v>
      </c>
      <c r="B1301" s="117" t="s">
        <v>7</v>
      </c>
      <c r="C1301" s="117">
        <v>863</v>
      </c>
      <c r="D1301" s="117">
        <v>859</v>
      </c>
      <c r="E1301" s="117">
        <v>3</v>
      </c>
      <c r="F1301" s="117">
        <v>4906</v>
      </c>
      <c r="G1301" s="117">
        <v>1396</v>
      </c>
      <c r="H1301" s="117">
        <v>2565</v>
      </c>
      <c r="I1301" s="117">
        <v>945</v>
      </c>
    </row>
    <row r="1302" spans="1:9" x14ac:dyDescent="0.2">
      <c r="A1302" s="117"/>
      <c r="B1302" s="117" t="s">
        <v>301</v>
      </c>
      <c r="C1302" s="117">
        <v>242</v>
      </c>
      <c r="D1302" s="117">
        <v>229</v>
      </c>
      <c r="E1302" s="117">
        <v>13</v>
      </c>
      <c r="F1302" s="117">
        <v>6636</v>
      </c>
      <c r="G1302" s="117">
        <v>1500</v>
      </c>
      <c r="H1302" s="117">
        <v>5136</v>
      </c>
      <c r="I1302" s="117" t="s">
        <v>77</v>
      </c>
    </row>
    <row r="1303" spans="1:9" x14ac:dyDescent="0.2">
      <c r="A1303" s="117"/>
      <c r="B1303" s="117" t="s">
        <v>302</v>
      </c>
      <c r="C1303" s="117">
        <v>67</v>
      </c>
      <c r="D1303" s="117">
        <v>67</v>
      </c>
      <c r="E1303" s="117" t="s">
        <v>77</v>
      </c>
      <c r="F1303" s="117">
        <v>3649</v>
      </c>
      <c r="G1303" s="117">
        <v>801</v>
      </c>
      <c r="H1303" s="117">
        <v>1939</v>
      </c>
      <c r="I1303" s="117">
        <v>909</v>
      </c>
    </row>
    <row r="1304" spans="1:9" x14ac:dyDescent="0.2">
      <c r="A1304" s="117"/>
      <c r="B1304" s="117" t="s">
        <v>303</v>
      </c>
      <c r="C1304" s="117">
        <v>143</v>
      </c>
      <c r="D1304" s="117">
        <v>143</v>
      </c>
      <c r="E1304" s="117" t="s">
        <v>77</v>
      </c>
      <c r="F1304" s="117">
        <v>2001</v>
      </c>
      <c r="G1304" s="117">
        <v>301</v>
      </c>
      <c r="H1304" s="117">
        <v>1226</v>
      </c>
      <c r="I1304" s="117">
        <v>474</v>
      </c>
    </row>
    <row r="1305" spans="1:9" x14ac:dyDescent="0.2">
      <c r="A1305" s="117"/>
      <c r="B1305" s="117" t="s">
        <v>304</v>
      </c>
      <c r="C1305" s="117">
        <v>202</v>
      </c>
      <c r="D1305" s="117">
        <v>202</v>
      </c>
      <c r="E1305" s="117" t="s">
        <v>77</v>
      </c>
      <c r="F1305" s="117">
        <v>1652</v>
      </c>
      <c r="G1305" s="117">
        <v>323</v>
      </c>
      <c r="H1305" s="117">
        <v>1038</v>
      </c>
      <c r="I1305" s="117">
        <v>292</v>
      </c>
    </row>
    <row r="1306" spans="1:9" x14ac:dyDescent="0.2">
      <c r="A1306" s="117"/>
      <c r="B1306" s="117" t="s">
        <v>305</v>
      </c>
      <c r="C1306" s="117">
        <v>303</v>
      </c>
      <c r="D1306" s="117">
        <v>303</v>
      </c>
      <c r="E1306" s="117" t="s">
        <v>77</v>
      </c>
      <c r="F1306" s="117">
        <v>2162</v>
      </c>
      <c r="G1306" s="117">
        <v>515</v>
      </c>
      <c r="H1306" s="117">
        <v>1103</v>
      </c>
      <c r="I1306" s="117">
        <v>544</v>
      </c>
    </row>
    <row r="1307" spans="1:9" x14ac:dyDescent="0.2">
      <c r="A1307" s="117"/>
      <c r="B1307" s="117" t="s">
        <v>306</v>
      </c>
      <c r="C1307" s="117">
        <v>521</v>
      </c>
      <c r="D1307" s="117">
        <v>521</v>
      </c>
      <c r="E1307" s="117" t="s">
        <v>77</v>
      </c>
      <c r="F1307" s="117">
        <v>2809</v>
      </c>
      <c r="G1307" s="117">
        <v>736</v>
      </c>
      <c r="H1307" s="117">
        <v>1490</v>
      </c>
      <c r="I1307" s="117">
        <v>583</v>
      </c>
    </row>
    <row r="1308" spans="1:9" x14ac:dyDescent="0.2">
      <c r="A1308" s="117"/>
      <c r="B1308" s="117" t="s">
        <v>307</v>
      </c>
      <c r="C1308" s="117">
        <v>763</v>
      </c>
      <c r="D1308" s="117">
        <v>763</v>
      </c>
      <c r="E1308" s="117" t="s">
        <v>77</v>
      </c>
      <c r="F1308" s="117">
        <v>5075</v>
      </c>
      <c r="G1308" s="117">
        <v>1391</v>
      </c>
      <c r="H1308" s="117">
        <v>2226</v>
      </c>
      <c r="I1308" s="117">
        <v>1458</v>
      </c>
    </row>
    <row r="1309" spans="1:9" x14ac:dyDescent="0.2">
      <c r="A1309" s="117"/>
      <c r="B1309" s="117" t="s">
        <v>308</v>
      </c>
      <c r="C1309" s="117">
        <v>1189</v>
      </c>
      <c r="D1309" s="117">
        <v>1186</v>
      </c>
      <c r="E1309" s="117">
        <v>3</v>
      </c>
      <c r="F1309" s="117">
        <v>7724</v>
      </c>
      <c r="G1309" s="117">
        <v>2301</v>
      </c>
      <c r="H1309" s="117">
        <v>4096</v>
      </c>
      <c r="I1309" s="117">
        <v>1327</v>
      </c>
    </row>
    <row r="1310" spans="1:9" x14ac:dyDescent="0.2">
      <c r="A1310" s="117"/>
      <c r="B1310" s="117" t="s">
        <v>316</v>
      </c>
      <c r="C1310" s="117">
        <v>2439</v>
      </c>
      <c r="D1310" s="117">
        <v>2422</v>
      </c>
      <c r="E1310" s="117">
        <v>17</v>
      </c>
      <c r="F1310" s="117">
        <v>10686</v>
      </c>
      <c r="G1310" s="117">
        <v>3674</v>
      </c>
      <c r="H1310" s="117">
        <v>5161</v>
      </c>
      <c r="I1310" s="117">
        <v>1851</v>
      </c>
    </row>
    <row r="1311" spans="1:9" x14ac:dyDescent="0.2">
      <c r="A1311" s="117"/>
      <c r="B1311" s="117" t="s">
        <v>317</v>
      </c>
      <c r="C1311" s="117">
        <v>4777</v>
      </c>
      <c r="D1311" s="117">
        <v>4764</v>
      </c>
      <c r="E1311" s="117">
        <v>13</v>
      </c>
      <c r="F1311" s="117">
        <v>10685</v>
      </c>
      <c r="G1311" s="117">
        <v>3631</v>
      </c>
      <c r="H1311" s="117">
        <v>5378</v>
      </c>
      <c r="I1311" s="117">
        <v>1676</v>
      </c>
    </row>
    <row r="1312" spans="1:9" x14ac:dyDescent="0.2">
      <c r="A1312" s="117"/>
      <c r="B1312" s="117" t="s">
        <v>309</v>
      </c>
      <c r="C1312" s="117">
        <v>2075</v>
      </c>
      <c r="D1312" s="117">
        <v>2066</v>
      </c>
      <c r="E1312" s="117">
        <v>10</v>
      </c>
      <c r="F1312" s="117">
        <v>9160</v>
      </c>
      <c r="G1312" s="117">
        <v>2962</v>
      </c>
      <c r="H1312" s="117">
        <v>4638</v>
      </c>
      <c r="I1312" s="117">
        <v>1560</v>
      </c>
    </row>
    <row r="1313" spans="1:9" x14ac:dyDescent="0.2">
      <c r="A1313" s="117"/>
      <c r="B1313" s="117" t="s">
        <v>310</v>
      </c>
      <c r="C1313" s="117">
        <v>2396</v>
      </c>
      <c r="D1313" s="117">
        <v>2384</v>
      </c>
      <c r="E1313" s="117">
        <v>13</v>
      </c>
      <c r="F1313" s="117">
        <v>9955</v>
      </c>
      <c r="G1313" s="117">
        <v>3285</v>
      </c>
      <c r="H1313" s="117">
        <v>5010</v>
      </c>
      <c r="I1313" s="117">
        <v>1660</v>
      </c>
    </row>
    <row r="1314" spans="1:9" x14ac:dyDescent="0.2">
      <c r="A1314" s="117"/>
      <c r="B1314" s="117" t="s">
        <v>318</v>
      </c>
      <c r="C1314" s="117">
        <v>3017</v>
      </c>
      <c r="D1314" s="117">
        <v>3001</v>
      </c>
      <c r="E1314" s="117">
        <v>16</v>
      </c>
      <c r="F1314" s="117">
        <v>10686</v>
      </c>
      <c r="G1314" s="117">
        <v>3663</v>
      </c>
      <c r="H1314" s="117">
        <v>5214</v>
      </c>
      <c r="I1314" s="117">
        <v>1808</v>
      </c>
    </row>
    <row r="1315" spans="1:9" x14ac:dyDescent="0.2">
      <c r="A1315" s="117" t="s">
        <v>31</v>
      </c>
      <c r="B1315" s="117" t="s">
        <v>7</v>
      </c>
      <c r="C1315" s="117">
        <v>917</v>
      </c>
      <c r="D1315" s="117">
        <v>898</v>
      </c>
      <c r="E1315" s="117">
        <v>20</v>
      </c>
      <c r="F1315" s="117">
        <v>5506</v>
      </c>
      <c r="G1315" s="117">
        <v>1358</v>
      </c>
      <c r="H1315" s="117">
        <v>3141</v>
      </c>
      <c r="I1315" s="117">
        <v>1007</v>
      </c>
    </row>
    <row r="1316" spans="1:9" x14ac:dyDescent="0.2">
      <c r="A1316" s="117"/>
      <c r="B1316" s="117" t="s">
        <v>301</v>
      </c>
      <c r="C1316" s="117">
        <v>182</v>
      </c>
      <c r="D1316" s="117">
        <v>142</v>
      </c>
      <c r="E1316" s="117">
        <v>40</v>
      </c>
      <c r="F1316" s="117">
        <v>5185</v>
      </c>
      <c r="G1316" s="117">
        <v>1044</v>
      </c>
      <c r="H1316" s="117">
        <v>4034</v>
      </c>
      <c r="I1316" s="117">
        <v>108</v>
      </c>
    </row>
    <row r="1317" spans="1:9" x14ac:dyDescent="0.2">
      <c r="A1317" s="117"/>
      <c r="B1317" s="117" t="s">
        <v>302</v>
      </c>
      <c r="C1317" s="117">
        <v>52</v>
      </c>
      <c r="D1317" s="117">
        <v>52</v>
      </c>
      <c r="E1317" s="117" t="s">
        <v>77</v>
      </c>
      <c r="F1317" s="117">
        <v>3431</v>
      </c>
      <c r="G1317" s="117">
        <v>495</v>
      </c>
      <c r="H1317" s="117">
        <v>1948</v>
      </c>
      <c r="I1317" s="117">
        <v>988</v>
      </c>
    </row>
    <row r="1318" spans="1:9" x14ac:dyDescent="0.2">
      <c r="A1318" s="117"/>
      <c r="B1318" s="117" t="s">
        <v>303</v>
      </c>
      <c r="C1318" s="117">
        <v>133</v>
      </c>
      <c r="D1318" s="117">
        <v>120</v>
      </c>
      <c r="E1318" s="117">
        <v>14</v>
      </c>
      <c r="F1318" s="117">
        <v>2342</v>
      </c>
      <c r="G1318" s="117">
        <v>308</v>
      </c>
      <c r="H1318" s="117">
        <v>1274</v>
      </c>
      <c r="I1318" s="117">
        <v>760</v>
      </c>
    </row>
    <row r="1319" spans="1:9" x14ac:dyDescent="0.2">
      <c r="A1319" s="117"/>
      <c r="B1319" s="117" t="s">
        <v>304</v>
      </c>
      <c r="C1319" s="117">
        <v>380</v>
      </c>
      <c r="D1319" s="117">
        <v>296</v>
      </c>
      <c r="E1319" s="117">
        <v>84</v>
      </c>
      <c r="F1319" s="117">
        <v>3500</v>
      </c>
      <c r="G1319" s="117">
        <v>698</v>
      </c>
      <c r="H1319" s="117">
        <v>2419</v>
      </c>
      <c r="I1319" s="117">
        <v>382</v>
      </c>
    </row>
    <row r="1320" spans="1:9" x14ac:dyDescent="0.2">
      <c r="A1320" s="117"/>
      <c r="B1320" s="117" t="s">
        <v>305</v>
      </c>
      <c r="C1320" s="117">
        <v>269</v>
      </c>
      <c r="D1320" s="117">
        <v>254</v>
      </c>
      <c r="E1320" s="117">
        <v>15</v>
      </c>
      <c r="F1320" s="117">
        <v>3510</v>
      </c>
      <c r="G1320" s="117">
        <v>739</v>
      </c>
      <c r="H1320" s="117">
        <v>2051</v>
      </c>
      <c r="I1320" s="117">
        <v>721</v>
      </c>
    </row>
    <row r="1321" spans="1:9" x14ac:dyDescent="0.2">
      <c r="A1321" s="117"/>
      <c r="B1321" s="117" t="s">
        <v>306</v>
      </c>
      <c r="C1321" s="117">
        <v>319</v>
      </c>
      <c r="D1321" s="117">
        <v>319</v>
      </c>
      <c r="E1321" s="117" t="s">
        <v>77</v>
      </c>
      <c r="F1321" s="117">
        <v>3922</v>
      </c>
      <c r="G1321" s="117">
        <v>979</v>
      </c>
      <c r="H1321" s="117">
        <v>2176</v>
      </c>
      <c r="I1321" s="117">
        <v>767</v>
      </c>
    </row>
    <row r="1322" spans="1:9" x14ac:dyDescent="0.2">
      <c r="A1322" s="117"/>
      <c r="B1322" s="117" t="s">
        <v>307</v>
      </c>
      <c r="C1322" s="117">
        <v>569</v>
      </c>
      <c r="D1322" s="117">
        <v>569</v>
      </c>
      <c r="E1322" s="117" t="s">
        <v>77</v>
      </c>
      <c r="F1322" s="117">
        <v>5307</v>
      </c>
      <c r="G1322" s="117">
        <v>1169</v>
      </c>
      <c r="H1322" s="117">
        <v>2793</v>
      </c>
      <c r="I1322" s="117">
        <v>1345</v>
      </c>
    </row>
    <row r="1323" spans="1:9" x14ac:dyDescent="0.2">
      <c r="A1323" s="117"/>
      <c r="B1323" s="117" t="s">
        <v>308</v>
      </c>
      <c r="C1323" s="117">
        <v>962</v>
      </c>
      <c r="D1323" s="117">
        <v>962</v>
      </c>
      <c r="E1323" s="117" t="s">
        <v>77</v>
      </c>
      <c r="F1323" s="117">
        <v>7931</v>
      </c>
      <c r="G1323" s="117">
        <v>2081</v>
      </c>
      <c r="H1323" s="117">
        <v>4317</v>
      </c>
      <c r="I1323" s="117">
        <v>1533</v>
      </c>
    </row>
    <row r="1324" spans="1:9" x14ac:dyDescent="0.2">
      <c r="A1324" s="117"/>
      <c r="B1324" s="117" t="s">
        <v>316</v>
      </c>
      <c r="C1324" s="117">
        <v>2202</v>
      </c>
      <c r="D1324" s="117">
        <v>2202</v>
      </c>
      <c r="E1324" s="117" t="s">
        <v>77</v>
      </c>
      <c r="F1324" s="117">
        <v>9441</v>
      </c>
      <c r="G1324" s="117">
        <v>2818</v>
      </c>
      <c r="H1324" s="117">
        <v>5207</v>
      </c>
      <c r="I1324" s="117">
        <v>1416</v>
      </c>
    </row>
    <row r="1325" spans="1:9" x14ac:dyDescent="0.2">
      <c r="A1325" s="117"/>
      <c r="B1325" s="117" t="s">
        <v>317</v>
      </c>
      <c r="C1325" s="117">
        <v>4700</v>
      </c>
      <c r="D1325" s="117">
        <v>4572</v>
      </c>
      <c r="E1325" s="117">
        <v>129</v>
      </c>
      <c r="F1325" s="117">
        <v>9279</v>
      </c>
      <c r="G1325" s="117">
        <v>2681</v>
      </c>
      <c r="H1325" s="117">
        <v>5628</v>
      </c>
      <c r="I1325" s="117">
        <v>970</v>
      </c>
    </row>
    <row r="1326" spans="1:9" x14ac:dyDescent="0.2">
      <c r="A1326" s="117"/>
      <c r="B1326" s="117" t="s">
        <v>309</v>
      </c>
      <c r="C1326" s="117">
        <v>2115</v>
      </c>
      <c r="D1326" s="117">
        <v>2090</v>
      </c>
      <c r="E1326" s="117">
        <v>25</v>
      </c>
      <c r="F1326" s="117">
        <v>8720</v>
      </c>
      <c r="G1326" s="117">
        <v>2455</v>
      </c>
      <c r="H1326" s="117">
        <v>4882</v>
      </c>
      <c r="I1326" s="117">
        <v>1384</v>
      </c>
    </row>
    <row r="1327" spans="1:9" x14ac:dyDescent="0.2">
      <c r="A1327" s="117"/>
      <c r="B1327" s="117" t="s">
        <v>310</v>
      </c>
      <c r="C1327" s="117">
        <v>2464</v>
      </c>
      <c r="D1327" s="117">
        <v>2433</v>
      </c>
      <c r="E1327" s="117">
        <v>31</v>
      </c>
      <c r="F1327" s="117">
        <v>9117</v>
      </c>
      <c r="G1327" s="117">
        <v>2626</v>
      </c>
      <c r="H1327" s="117">
        <v>5091</v>
      </c>
      <c r="I1327" s="117">
        <v>1400</v>
      </c>
    </row>
    <row r="1328" spans="1:9" x14ac:dyDescent="0.2">
      <c r="A1328" s="117"/>
      <c r="B1328" s="117" t="s">
        <v>318</v>
      </c>
      <c r="C1328" s="117">
        <v>3085</v>
      </c>
      <c r="D1328" s="117">
        <v>3039</v>
      </c>
      <c r="E1328" s="117">
        <v>45</v>
      </c>
      <c r="F1328" s="117">
        <v>9384</v>
      </c>
      <c r="G1328" s="117">
        <v>2770</v>
      </c>
      <c r="H1328" s="117">
        <v>5356</v>
      </c>
      <c r="I1328" s="117">
        <v>1258</v>
      </c>
    </row>
    <row r="1329" spans="1:9" x14ac:dyDescent="0.2">
      <c r="A1329" s="117" t="s">
        <v>252</v>
      </c>
      <c r="B1329" s="117"/>
      <c r="C1329" s="117"/>
      <c r="D1329" s="117"/>
      <c r="E1329" s="117"/>
      <c r="F1329" s="117"/>
      <c r="G1329" s="117"/>
      <c r="H1329" s="117"/>
      <c r="I1329" s="117"/>
    </row>
    <row r="1330" spans="1:9" x14ac:dyDescent="0.2">
      <c r="A1330" s="117" t="s">
        <v>7</v>
      </c>
      <c r="B1330" s="117" t="s">
        <v>7</v>
      </c>
      <c r="C1330" s="117">
        <v>1110</v>
      </c>
      <c r="D1330" s="117">
        <v>1068</v>
      </c>
      <c r="E1330" s="117">
        <v>42</v>
      </c>
      <c r="F1330" s="117">
        <v>6335</v>
      </c>
      <c r="G1330" s="117">
        <v>1371</v>
      </c>
      <c r="H1330" s="117">
        <v>3865</v>
      </c>
      <c r="I1330" s="117">
        <v>1099</v>
      </c>
    </row>
    <row r="1331" spans="1:9" x14ac:dyDescent="0.2">
      <c r="A1331" s="117"/>
      <c r="B1331" s="117" t="s">
        <v>301</v>
      </c>
      <c r="C1331" s="117">
        <v>260</v>
      </c>
      <c r="D1331" s="117">
        <v>260</v>
      </c>
      <c r="E1331" s="117" t="s">
        <v>77</v>
      </c>
      <c r="F1331" s="117">
        <v>5700</v>
      </c>
      <c r="G1331" s="117">
        <v>692</v>
      </c>
      <c r="H1331" s="117">
        <v>4834</v>
      </c>
      <c r="I1331" s="117">
        <v>174</v>
      </c>
    </row>
    <row r="1332" spans="1:9" x14ac:dyDescent="0.2">
      <c r="A1332" s="117"/>
      <c r="B1332" s="117" t="s">
        <v>302</v>
      </c>
      <c r="C1332" s="117">
        <v>54</v>
      </c>
      <c r="D1332" s="117">
        <v>54</v>
      </c>
      <c r="E1332" s="117" t="s">
        <v>77</v>
      </c>
      <c r="F1332" s="117">
        <v>4320</v>
      </c>
      <c r="G1332" s="117">
        <v>448</v>
      </c>
      <c r="H1332" s="117">
        <v>3280</v>
      </c>
      <c r="I1332" s="117">
        <v>592</v>
      </c>
    </row>
    <row r="1333" spans="1:9" x14ac:dyDescent="0.2">
      <c r="A1333" s="117"/>
      <c r="B1333" s="117" t="s">
        <v>303</v>
      </c>
      <c r="C1333" s="117">
        <v>118</v>
      </c>
      <c r="D1333" s="117">
        <v>118</v>
      </c>
      <c r="E1333" s="117" t="s">
        <v>77</v>
      </c>
      <c r="F1333" s="117">
        <v>2778</v>
      </c>
      <c r="G1333" s="117">
        <v>461</v>
      </c>
      <c r="H1333" s="117">
        <v>1619</v>
      </c>
      <c r="I1333" s="117">
        <v>698</v>
      </c>
    </row>
    <row r="1334" spans="1:9" x14ac:dyDescent="0.2">
      <c r="A1334" s="117"/>
      <c r="B1334" s="117" t="s">
        <v>304</v>
      </c>
      <c r="C1334" s="117">
        <v>179</v>
      </c>
      <c r="D1334" s="117">
        <v>179</v>
      </c>
      <c r="E1334" s="117" t="s">
        <v>77</v>
      </c>
      <c r="F1334" s="117">
        <v>3379</v>
      </c>
      <c r="G1334" s="117">
        <v>566</v>
      </c>
      <c r="H1334" s="117">
        <v>2209</v>
      </c>
      <c r="I1334" s="117">
        <v>604</v>
      </c>
    </row>
    <row r="1335" spans="1:9" x14ac:dyDescent="0.2">
      <c r="A1335" s="117"/>
      <c r="B1335" s="117" t="s">
        <v>305</v>
      </c>
      <c r="C1335" s="117">
        <v>310</v>
      </c>
      <c r="D1335" s="117">
        <v>310</v>
      </c>
      <c r="E1335" s="117" t="s">
        <v>77</v>
      </c>
      <c r="F1335" s="117">
        <v>3844</v>
      </c>
      <c r="G1335" s="117">
        <v>735</v>
      </c>
      <c r="H1335" s="117">
        <v>2397</v>
      </c>
      <c r="I1335" s="117">
        <v>712</v>
      </c>
    </row>
    <row r="1336" spans="1:9" x14ac:dyDescent="0.2">
      <c r="A1336" s="117"/>
      <c r="B1336" s="117" t="s">
        <v>306</v>
      </c>
      <c r="C1336" s="117">
        <v>501</v>
      </c>
      <c r="D1336" s="117">
        <v>487</v>
      </c>
      <c r="E1336" s="117">
        <v>14</v>
      </c>
      <c r="F1336" s="117">
        <v>4538</v>
      </c>
      <c r="G1336" s="117">
        <v>964</v>
      </c>
      <c r="H1336" s="117">
        <v>2614</v>
      </c>
      <c r="I1336" s="117">
        <v>960</v>
      </c>
    </row>
    <row r="1337" spans="1:9" x14ac:dyDescent="0.2">
      <c r="A1337" s="117"/>
      <c r="B1337" s="117" t="s">
        <v>307</v>
      </c>
      <c r="C1337" s="117">
        <v>865</v>
      </c>
      <c r="D1337" s="117">
        <v>854</v>
      </c>
      <c r="E1337" s="117">
        <v>11</v>
      </c>
      <c r="F1337" s="117">
        <v>6413</v>
      </c>
      <c r="G1337" s="117">
        <v>1362</v>
      </c>
      <c r="H1337" s="117">
        <v>3666</v>
      </c>
      <c r="I1337" s="117">
        <v>1385</v>
      </c>
    </row>
    <row r="1338" spans="1:9" x14ac:dyDescent="0.2">
      <c r="A1338" s="117"/>
      <c r="B1338" s="117" t="s">
        <v>308</v>
      </c>
      <c r="C1338" s="117">
        <v>1517</v>
      </c>
      <c r="D1338" s="117">
        <v>1495</v>
      </c>
      <c r="E1338" s="117">
        <v>21</v>
      </c>
      <c r="F1338" s="117">
        <v>9221</v>
      </c>
      <c r="G1338" s="117">
        <v>2346</v>
      </c>
      <c r="H1338" s="117">
        <v>5212</v>
      </c>
      <c r="I1338" s="117">
        <v>1663</v>
      </c>
    </row>
    <row r="1339" spans="1:9" x14ac:dyDescent="0.2">
      <c r="A1339" s="117"/>
      <c r="B1339" s="117" t="s">
        <v>316</v>
      </c>
      <c r="C1339" s="117">
        <v>2639</v>
      </c>
      <c r="D1339" s="117">
        <v>2506</v>
      </c>
      <c r="E1339" s="117">
        <v>133</v>
      </c>
      <c r="F1339" s="117">
        <v>11399</v>
      </c>
      <c r="G1339" s="117">
        <v>2768</v>
      </c>
      <c r="H1339" s="117">
        <v>6917</v>
      </c>
      <c r="I1339" s="117">
        <v>1714</v>
      </c>
    </row>
    <row r="1340" spans="1:9" x14ac:dyDescent="0.2">
      <c r="A1340" s="117"/>
      <c r="B1340" s="117" t="s">
        <v>317</v>
      </c>
      <c r="C1340" s="117">
        <v>5035</v>
      </c>
      <c r="D1340" s="117">
        <v>4716</v>
      </c>
      <c r="E1340" s="117">
        <v>319</v>
      </c>
      <c r="F1340" s="117">
        <v>9709</v>
      </c>
      <c r="G1340" s="117">
        <v>2281</v>
      </c>
      <c r="H1340" s="117">
        <v>6148</v>
      </c>
      <c r="I1340" s="117">
        <v>1280</v>
      </c>
    </row>
    <row r="1341" spans="1:9" x14ac:dyDescent="0.2">
      <c r="A1341" s="117"/>
      <c r="B1341" s="117" t="s">
        <v>309</v>
      </c>
      <c r="C1341" s="117">
        <v>2556</v>
      </c>
      <c r="D1341" s="117">
        <v>2441</v>
      </c>
      <c r="E1341" s="117">
        <v>115</v>
      </c>
      <c r="F1341" s="117">
        <v>10067</v>
      </c>
      <c r="G1341" s="117">
        <v>2480</v>
      </c>
      <c r="H1341" s="117">
        <v>5976</v>
      </c>
      <c r="I1341" s="117">
        <v>1610</v>
      </c>
    </row>
    <row r="1342" spans="1:9" x14ac:dyDescent="0.2">
      <c r="A1342" s="117"/>
      <c r="B1342" s="117" t="s">
        <v>310</v>
      </c>
      <c r="C1342" s="117">
        <v>2892</v>
      </c>
      <c r="D1342" s="117">
        <v>2753</v>
      </c>
      <c r="E1342" s="117">
        <v>140</v>
      </c>
      <c r="F1342" s="117">
        <v>10506</v>
      </c>
      <c r="G1342" s="117">
        <v>2590</v>
      </c>
      <c r="H1342" s="117">
        <v>6307</v>
      </c>
      <c r="I1342" s="117">
        <v>1608</v>
      </c>
    </row>
    <row r="1343" spans="1:9" x14ac:dyDescent="0.2">
      <c r="A1343" s="117"/>
      <c r="B1343" s="117" t="s">
        <v>318</v>
      </c>
      <c r="C1343" s="117">
        <v>3472</v>
      </c>
      <c r="D1343" s="117">
        <v>3274</v>
      </c>
      <c r="E1343" s="117">
        <v>197</v>
      </c>
      <c r="F1343" s="117">
        <v>10811</v>
      </c>
      <c r="G1343" s="117">
        <v>2599</v>
      </c>
      <c r="H1343" s="117">
        <v>6649</v>
      </c>
      <c r="I1343" s="117">
        <v>1563</v>
      </c>
    </row>
    <row r="1344" spans="1:9" x14ac:dyDescent="0.2">
      <c r="A1344" s="117" t="s">
        <v>30</v>
      </c>
      <c r="B1344" s="117" t="s">
        <v>7</v>
      </c>
      <c r="C1344" s="117">
        <v>1074</v>
      </c>
      <c r="D1344" s="117">
        <v>1042</v>
      </c>
      <c r="E1344" s="117">
        <v>32</v>
      </c>
      <c r="F1344" s="117">
        <v>5873</v>
      </c>
      <c r="G1344" s="117">
        <v>1340</v>
      </c>
      <c r="H1344" s="117">
        <v>3561</v>
      </c>
      <c r="I1344" s="117">
        <v>971</v>
      </c>
    </row>
    <row r="1345" spans="1:9" x14ac:dyDescent="0.2">
      <c r="A1345" s="117"/>
      <c r="B1345" s="117" t="s">
        <v>301</v>
      </c>
      <c r="C1345" s="117">
        <v>312</v>
      </c>
      <c r="D1345" s="117">
        <v>312</v>
      </c>
      <c r="E1345" s="117" t="s">
        <v>77</v>
      </c>
      <c r="F1345" s="117">
        <v>6303</v>
      </c>
      <c r="G1345" s="117">
        <v>839</v>
      </c>
      <c r="H1345" s="117">
        <v>5463</v>
      </c>
      <c r="I1345" s="117" t="s">
        <v>77</v>
      </c>
    </row>
    <row r="1346" spans="1:9" x14ac:dyDescent="0.2">
      <c r="A1346" s="117"/>
      <c r="B1346" s="117" t="s">
        <v>302</v>
      </c>
      <c r="C1346" s="117">
        <v>63</v>
      </c>
      <c r="D1346" s="117">
        <v>63</v>
      </c>
      <c r="E1346" s="117" t="s">
        <v>77</v>
      </c>
      <c r="F1346" s="117">
        <v>4383</v>
      </c>
      <c r="G1346" s="117">
        <v>551</v>
      </c>
      <c r="H1346" s="117">
        <v>3275</v>
      </c>
      <c r="I1346" s="117">
        <v>557</v>
      </c>
    </row>
    <row r="1347" spans="1:9" x14ac:dyDescent="0.2">
      <c r="A1347" s="117"/>
      <c r="B1347" s="117" t="s">
        <v>303</v>
      </c>
      <c r="C1347" s="117">
        <v>124</v>
      </c>
      <c r="D1347" s="117">
        <v>124</v>
      </c>
      <c r="E1347" s="117" t="s">
        <v>77</v>
      </c>
      <c r="F1347" s="117">
        <v>2050</v>
      </c>
      <c r="G1347" s="117">
        <v>345</v>
      </c>
      <c r="H1347" s="117">
        <v>1207</v>
      </c>
      <c r="I1347" s="117">
        <v>498</v>
      </c>
    </row>
    <row r="1348" spans="1:9" x14ac:dyDescent="0.2">
      <c r="A1348" s="117"/>
      <c r="B1348" s="117" t="s">
        <v>304</v>
      </c>
      <c r="C1348" s="117">
        <v>151</v>
      </c>
      <c r="D1348" s="117">
        <v>151</v>
      </c>
      <c r="E1348" s="117" t="s">
        <v>77</v>
      </c>
      <c r="F1348" s="117">
        <v>2455</v>
      </c>
      <c r="G1348" s="117">
        <v>388</v>
      </c>
      <c r="H1348" s="117">
        <v>1538</v>
      </c>
      <c r="I1348" s="117">
        <v>529</v>
      </c>
    </row>
    <row r="1349" spans="1:9" x14ac:dyDescent="0.2">
      <c r="A1349" s="117"/>
      <c r="B1349" s="117" t="s">
        <v>305</v>
      </c>
      <c r="C1349" s="117">
        <v>290</v>
      </c>
      <c r="D1349" s="117">
        <v>290</v>
      </c>
      <c r="E1349" s="117" t="s">
        <v>77</v>
      </c>
      <c r="F1349" s="117">
        <v>3234</v>
      </c>
      <c r="G1349" s="117">
        <v>551</v>
      </c>
      <c r="H1349" s="117">
        <v>2017</v>
      </c>
      <c r="I1349" s="117">
        <v>666</v>
      </c>
    </row>
    <row r="1350" spans="1:9" x14ac:dyDescent="0.2">
      <c r="A1350" s="117"/>
      <c r="B1350" s="117" t="s">
        <v>306</v>
      </c>
      <c r="C1350" s="117">
        <v>614</v>
      </c>
      <c r="D1350" s="117">
        <v>586</v>
      </c>
      <c r="E1350" s="117">
        <v>28</v>
      </c>
      <c r="F1350" s="117">
        <v>3516</v>
      </c>
      <c r="G1350" s="117">
        <v>788</v>
      </c>
      <c r="H1350" s="117">
        <v>1881</v>
      </c>
      <c r="I1350" s="117">
        <v>847</v>
      </c>
    </row>
    <row r="1351" spans="1:9" x14ac:dyDescent="0.2">
      <c r="A1351" s="117"/>
      <c r="B1351" s="117" t="s">
        <v>307</v>
      </c>
      <c r="C1351" s="117">
        <v>1087</v>
      </c>
      <c r="D1351" s="117">
        <v>1072</v>
      </c>
      <c r="E1351" s="117">
        <v>15</v>
      </c>
      <c r="F1351" s="117">
        <v>6099</v>
      </c>
      <c r="G1351" s="117">
        <v>1426</v>
      </c>
      <c r="H1351" s="117">
        <v>3538</v>
      </c>
      <c r="I1351" s="117">
        <v>1135</v>
      </c>
    </row>
    <row r="1352" spans="1:9" x14ac:dyDescent="0.2">
      <c r="A1352" s="117"/>
      <c r="B1352" s="117" t="s">
        <v>308</v>
      </c>
      <c r="C1352" s="117">
        <v>1701</v>
      </c>
      <c r="D1352" s="117">
        <v>1695</v>
      </c>
      <c r="E1352" s="117">
        <v>7</v>
      </c>
      <c r="F1352" s="117">
        <v>9256</v>
      </c>
      <c r="G1352" s="117">
        <v>2403</v>
      </c>
      <c r="H1352" s="117">
        <v>5204</v>
      </c>
      <c r="I1352" s="117">
        <v>1650</v>
      </c>
    </row>
    <row r="1353" spans="1:9" x14ac:dyDescent="0.2">
      <c r="A1353" s="117"/>
      <c r="B1353" s="117" t="s">
        <v>316</v>
      </c>
      <c r="C1353" s="117">
        <v>2820</v>
      </c>
      <c r="D1353" s="117">
        <v>2702</v>
      </c>
      <c r="E1353" s="117">
        <v>118</v>
      </c>
      <c r="F1353" s="117">
        <v>12304</v>
      </c>
      <c r="G1353" s="117">
        <v>3149</v>
      </c>
      <c r="H1353" s="117">
        <v>7497</v>
      </c>
      <c r="I1353" s="117">
        <v>1658</v>
      </c>
    </row>
    <row r="1354" spans="1:9" x14ac:dyDescent="0.2">
      <c r="A1354" s="117"/>
      <c r="B1354" s="117" t="s">
        <v>317</v>
      </c>
      <c r="C1354" s="117">
        <v>5224</v>
      </c>
      <c r="D1354" s="117">
        <v>4918</v>
      </c>
      <c r="E1354" s="117">
        <v>307</v>
      </c>
      <c r="F1354" s="117">
        <v>10658</v>
      </c>
      <c r="G1354" s="117">
        <v>3156</v>
      </c>
      <c r="H1354" s="117">
        <v>6373</v>
      </c>
      <c r="I1354" s="117">
        <v>1129</v>
      </c>
    </row>
    <row r="1355" spans="1:9" x14ac:dyDescent="0.2">
      <c r="A1355" s="117"/>
      <c r="B1355" s="117" t="s">
        <v>309</v>
      </c>
      <c r="C1355" s="117">
        <v>2558</v>
      </c>
      <c r="D1355" s="117">
        <v>2473</v>
      </c>
      <c r="E1355" s="117">
        <v>85</v>
      </c>
      <c r="F1355" s="117">
        <v>10498</v>
      </c>
      <c r="G1355" s="117">
        <v>2761</v>
      </c>
      <c r="H1355" s="117">
        <v>6153</v>
      </c>
      <c r="I1355" s="117">
        <v>1583</v>
      </c>
    </row>
    <row r="1356" spans="1:9" x14ac:dyDescent="0.2">
      <c r="A1356" s="117"/>
      <c r="B1356" s="117" t="s">
        <v>310</v>
      </c>
      <c r="C1356" s="117">
        <v>2881</v>
      </c>
      <c r="D1356" s="117">
        <v>2768</v>
      </c>
      <c r="E1356" s="117">
        <v>113</v>
      </c>
      <c r="F1356" s="117">
        <v>11116</v>
      </c>
      <c r="G1356" s="117">
        <v>3038</v>
      </c>
      <c r="H1356" s="117">
        <v>6576</v>
      </c>
      <c r="I1356" s="117">
        <v>1502</v>
      </c>
    </row>
    <row r="1357" spans="1:9" x14ac:dyDescent="0.2">
      <c r="A1357" s="117"/>
      <c r="B1357" s="117" t="s">
        <v>318</v>
      </c>
      <c r="C1357" s="117">
        <v>3488</v>
      </c>
      <c r="D1357" s="117">
        <v>3318</v>
      </c>
      <c r="E1357" s="117">
        <v>170</v>
      </c>
      <c r="F1357" s="117">
        <v>11846</v>
      </c>
      <c r="G1357" s="117">
        <v>3151</v>
      </c>
      <c r="H1357" s="117">
        <v>7185</v>
      </c>
      <c r="I1357" s="117">
        <v>1511</v>
      </c>
    </row>
    <row r="1358" spans="1:9" x14ac:dyDescent="0.2">
      <c r="A1358" s="117" t="s">
        <v>31</v>
      </c>
      <c r="B1358" s="117" t="s">
        <v>7</v>
      </c>
      <c r="C1358" s="117">
        <v>1142</v>
      </c>
      <c r="D1358" s="117">
        <v>1091</v>
      </c>
      <c r="E1358" s="117">
        <v>51</v>
      </c>
      <c r="F1358" s="117">
        <v>6748</v>
      </c>
      <c r="G1358" s="117">
        <v>1399</v>
      </c>
      <c r="H1358" s="117">
        <v>4137</v>
      </c>
      <c r="I1358" s="117">
        <v>1213</v>
      </c>
    </row>
    <row r="1359" spans="1:9" x14ac:dyDescent="0.2">
      <c r="A1359" s="117"/>
      <c r="B1359" s="117" t="s">
        <v>301</v>
      </c>
      <c r="C1359" s="117">
        <v>205</v>
      </c>
      <c r="D1359" s="117">
        <v>205</v>
      </c>
      <c r="E1359" s="117" t="s">
        <v>77</v>
      </c>
      <c r="F1359" s="117">
        <v>5063</v>
      </c>
      <c r="G1359" s="117">
        <v>536</v>
      </c>
      <c r="H1359" s="117">
        <v>4169</v>
      </c>
      <c r="I1359" s="117">
        <v>359</v>
      </c>
    </row>
    <row r="1360" spans="1:9" x14ac:dyDescent="0.2">
      <c r="A1360" s="117"/>
      <c r="B1360" s="117" t="s">
        <v>302</v>
      </c>
      <c r="C1360" s="117">
        <v>45</v>
      </c>
      <c r="D1360" s="117">
        <v>45</v>
      </c>
      <c r="E1360" s="117" t="s">
        <v>77</v>
      </c>
      <c r="F1360" s="117">
        <v>4254</v>
      </c>
      <c r="G1360" s="117">
        <v>339</v>
      </c>
      <c r="H1360" s="117">
        <v>3286</v>
      </c>
      <c r="I1360" s="117">
        <v>629</v>
      </c>
    </row>
    <row r="1361" spans="1:9" x14ac:dyDescent="0.2">
      <c r="A1361" s="117"/>
      <c r="B1361" s="117" t="s">
        <v>303</v>
      </c>
      <c r="C1361" s="117">
        <v>111</v>
      </c>
      <c r="D1361" s="117">
        <v>111</v>
      </c>
      <c r="E1361" s="117" t="s">
        <v>77</v>
      </c>
      <c r="F1361" s="117">
        <v>3548</v>
      </c>
      <c r="G1361" s="117">
        <v>584</v>
      </c>
      <c r="H1361" s="117">
        <v>2055</v>
      </c>
      <c r="I1361" s="117">
        <v>910</v>
      </c>
    </row>
    <row r="1362" spans="1:9" x14ac:dyDescent="0.2">
      <c r="A1362" s="117"/>
      <c r="B1362" s="117" t="s">
        <v>304</v>
      </c>
      <c r="C1362" s="117">
        <v>207</v>
      </c>
      <c r="D1362" s="117">
        <v>207</v>
      </c>
      <c r="E1362" s="117" t="s">
        <v>77</v>
      </c>
      <c r="F1362" s="117">
        <v>4329</v>
      </c>
      <c r="G1362" s="117">
        <v>750</v>
      </c>
      <c r="H1362" s="117">
        <v>2899</v>
      </c>
      <c r="I1362" s="117">
        <v>680</v>
      </c>
    </row>
    <row r="1363" spans="1:9" x14ac:dyDescent="0.2">
      <c r="A1363" s="117"/>
      <c r="B1363" s="117" t="s">
        <v>305</v>
      </c>
      <c r="C1363" s="117">
        <v>329</v>
      </c>
      <c r="D1363" s="117">
        <v>329</v>
      </c>
      <c r="E1363" s="117" t="s">
        <v>77</v>
      </c>
      <c r="F1363" s="117">
        <v>4442</v>
      </c>
      <c r="G1363" s="117">
        <v>914</v>
      </c>
      <c r="H1363" s="117">
        <v>2770</v>
      </c>
      <c r="I1363" s="117">
        <v>758</v>
      </c>
    </row>
    <row r="1364" spans="1:9" x14ac:dyDescent="0.2">
      <c r="A1364" s="117"/>
      <c r="B1364" s="117" t="s">
        <v>306</v>
      </c>
      <c r="C1364" s="117">
        <v>394</v>
      </c>
      <c r="D1364" s="117">
        <v>394</v>
      </c>
      <c r="E1364" s="117" t="s">
        <v>77</v>
      </c>
      <c r="F1364" s="117">
        <v>5505</v>
      </c>
      <c r="G1364" s="117">
        <v>1130</v>
      </c>
      <c r="H1364" s="117">
        <v>3308</v>
      </c>
      <c r="I1364" s="117">
        <v>1067</v>
      </c>
    </row>
    <row r="1365" spans="1:9" x14ac:dyDescent="0.2">
      <c r="A1365" s="117"/>
      <c r="B1365" s="117" t="s">
        <v>307</v>
      </c>
      <c r="C1365" s="117">
        <v>663</v>
      </c>
      <c r="D1365" s="117">
        <v>656</v>
      </c>
      <c r="E1365" s="117">
        <v>7</v>
      </c>
      <c r="F1365" s="117">
        <v>6698</v>
      </c>
      <c r="G1365" s="117">
        <v>1304</v>
      </c>
      <c r="H1365" s="117">
        <v>3782</v>
      </c>
      <c r="I1365" s="117">
        <v>1612</v>
      </c>
    </row>
    <row r="1366" spans="1:9" x14ac:dyDescent="0.2">
      <c r="A1366" s="117"/>
      <c r="B1366" s="117" t="s">
        <v>308</v>
      </c>
      <c r="C1366" s="117">
        <v>1353</v>
      </c>
      <c r="D1366" s="117">
        <v>1318</v>
      </c>
      <c r="E1366" s="117">
        <v>35</v>
      </c>
      <c r="F1366" s="117">
        <v>9189</v>
      </c>
      <c r="G1366" s="117">
        <v>2295</v>
      </c>
      <c r="H1366" s="117">
        <v>5219</v>
      </c>
      <c r="I1366" s="117">
        <v>1674</v>
      </c>
    </row>
    <row r="1367" spans="1:9" x14ac:dyDescent="0.2">
      <c r="A1367" s="117"/>
      <c r="B1367" s="117" t="s">
        <v>316</v>
      </c>
      <c r="C1367" s="117">
        <v>2506</v>
      </c>
      <c r="D1367" s="117">
        <v>2363</v>
      </c>
      <c r="E1367" s="117">
        <v>143</v>
      </c>
      <c r="F1367" s="117">
        <v>10740</v>
      </c>
      <c r="G1367" s="117">
        <v>2491</v>
      </c>
      <c r="H1367" s="117">
        <v>6494</v>
      </c>
      <c r="I1367" s="117">
        <v>1755</v>
      </c>
    </row>
    <row r="1368" spans="1:9" x14ac:dyDescent="0.2">
      <c r="A1368" s="117"/>
      <c r="B1368" s="117" t="s">
        <v>317</v>
      </c>
      <c r="C1368" s="117">
        <v>4952</v>
      </c>
      <c r="D1368" s="117">
        <v>4628</v>
      </c>
      <c r="E1368" s="117">
        <v>324</v>
      </c>
      <c r="F1368" s="117">
        <v>9293</v>
      </c>
      <c r="G1368" s="117">
        <v>1897</v>
      </c>
      <c r="H1368" s="117">
        <v>6049</v>
      </c>
      <c r="I1368" s="117">
        <v>1347</v>
      </c>
    </row>
    <row r="1369" spans="1:9" x14ac:dyDescent="0.2">
      <c r="A1369" s="117"/>
      <c r="B1369" s="117" t="s">
        <v>309</v>
      </c>
      <c r="C1369" s="117">
        <v>2555</v>
      </c>
      <c r="D1369" s="117">
        <v>2419</v>
      </c>
      <c r="E1369" s="117">
        <v>137</v>
      </c>
      <c r="F1369" s="117">
        <v>9751</v>
      </c>
      <c r="G1369" s="117">
        <v>2275</v>
      </c>
      <c r="H1369" s="117">
        <v>5847</v>
      </c>
      <c r="I1369" s="117">
        <v>1629</v>
      </c>
    </row>
    <row r="1370" spans="1:9" x14ac:dyDescent="0.2">
      <c r="A1370" s="117"/>
      <c r="B1370" s="117" t="s">
        <v>310</v>
      </c>
      <c r="C1370" s="117">
        <v>2900</v>
      </c>
      <c r="D1370" s="117">
        <v>2742</v>
      </c>
      <c r="E1370" s="117">
        <v>158</v>
      </c>
      <c r="F1370" s="117">
        <v>10086</v>
      </c>
      <c r="G1370" s="117">
        <v>2282</v>
      </c>
      <c r="H1370" s="117">
        <v>6122</v>
      </c>
      <c r="I1370" s="117">
        <v>1682</v>
      </c>
    </row>
    <row r="1371" spans="1:9" x14ac:dyDescent="0.2">
      <c r="A1371" s="117"/>
      <c r="B1371" s="117" t="s">
        <v>318</v>
      </c>
      <c r="C1371" s="117">
        <v>3462</v>
      </c>
      <c r="D1371" s="117">
        <v>3248</v>
      </c>
      <c r="E1371" s="117">
        <v>214</v>
      </c>
      <c r="F1371" s="117">
        <v>10175</v>
      </c>
      <c r="G1371" s="117">
        <v>2259</v>
      </c>
      <c r="H1371" s="117">
        <v>6320</v>
      </c>
      <c r="I1371" s="117">
        <v>1596</v>
      </c>
    </row>
    <row r="1372" spans="1:9" x14ac:dyDescent="0.2">
      <c r="A1372" s="117" t="s">
        <v>253</v>
      </c>
      <c r="B1372" s="117"/>
      <c r="C1372" s="117"/>
      <c r="D1372" s="117"/>
      <c r="E1372" s="117"/>
      <c r="F1372" s="117"/>
      <c r="G1372" s="117"/>
      <c r="H1372" s="117"/>
      <c r="I1372" s="117"/>
    </row>
    <row r="1373" spans="1:9" x14ac:dyDescent="0.2">
      <c r="A1373" s="117" t="s">
        <v>7</v>
      </c>
      <c r="B1373" s="117" t="s">
        <v>7</v>
      </c>
      <c r="C1373" s="117">
        <v>1126</v>
      </c>
      <c r="D1373" s="117">
        <v>1096</v>
      </c>
      <c r="E1373" s="117">
        <v>30</v>
      </c>
      <c r="F1373" s="117">
        <v>5609</v>
      </c>
      <c r="G1373" s="117">
        <v>1276</v>
      </c>
      <c r="H1373" s="117">
        <v>3304</v>
      </c>
      <c r="I1373" s="117">
        <v>1030</v>
      </c>
    </row>
    <row r="1374" spans="1:9" x14ac:dyDescent="0.2">
      <c r="A1374" s="117"/>
      <c r="B1374" s="117" t="s">
        <v>301</v>
      </c>
      <c r="C1374" s="117">
        <v>178</v>
      </c>
      <c r="D1374" s="117">
        <v>178</v>
      </c>
      <c r="E1374" s="117" t="s">
        <v>77</v>
      </c>
      <c r="F1374" s="117">
        <v>4961</v>
      </c>
      <c r="G1374" s="117">
        <v>727</v>
      </c>
      <c r="H1374" s="117">
        <v>4067</v>
      </c>
      <c r="I1374" s="117">
        <v>166</v>
      </c>
    </row>
    <row r="1375" spans="1:9" x14ac:dyDescent="0.2">
      <c r="A1375" s="117"/>
      <c r="B1375" s="117" t="s">
        <v>302</v>
      </c>
      <c r="C1375" s="117">
        <v>84</v>
      </c>
      <c r="D1375" s="117">
        <v>84</v>
      </c>
      <c r="E1375" s="117" t="s">
        <v>77</v>
      </c>
      <c r="F1375" s="117">
        <v>3160</v>
      </c>
      <c r="G1375" s="117">
        <v>387</v>
      </c>
      <c r="H1375" s="117">
        <v>2078</v>
      </c>
      <c r="I1375" s="117">
        <v>695</v>
      </c>
    </row>
    <row r="1376" spans="1:9" x14ac:dyDescent="0.2">
      <c r="A1376" s="117"/>
      <c r="B1376" s="117" t="s">
        <v>303</v>
      </c>
      <c r="C1376" s="117">
        <v>105</v>
      </c>
      <c r="D1376" s="117">
        <v>105</v>
      </c>
      <c r="E1376" s="117" t="s">
        <v>77</v>
      </c>
      <c r="F1376" s="117">
        <v>2062</v>
      </c>
      <c r="G1376" s="117">
        <v>369</v>
      </c>
      <c r="H1376" s="117">
        <v>1197</v>
      </c>
      <c r="I1376" s="117">
        <v>496</v>
      </c>
    </row>
    <row r="1377" spans="1:9" x14ac:dyDescent="0.2">
      <c r="A1377" s="117"/>
      <c r="B1377" s="117" t="s">
        <v>304</v>
      </c>
      <c r="C1377" s="117">
        <v>286</v>
      </c>
      <c r="D1377" s="117">
        <v>275</v>
      </c>
      <c r="E1377" s="117">
        <v>11</v>
      </c>
      <c r="F1377" s="117">
        <v>3003</v>
      </c>
      <c r="G1377" s="117">
        <v>551</v>
      </c>
      <c r="H1377" s="117">
        <v>1583</v>
      </c>
      <c r="I1377" s="117">
        <v>869</v>
      </c>
    </row>
    <row r="1378" spans="1:9" x14ac:dyDescent="0.2">
      <c r="A1378" s="117"/>
      <c r="B1378" s="117" t="s">
        <v>305</v>
      </c>
      <c r="C1378" s="117">
        <v>335</v>
      </c>
      <c r="D1378" s="117">
        <v>335</v>
      </c>
      <c r="E1378" s="117" t="s">
        <v>77</v>
      </c>
      <c r="F1378" s="117">
        <v>3332</v>
      </c>
      <c r="G1378" s="117">
        <v>837</v>
      </c>
      <c r="H1378" s="117">
        <v>1582</v>
      </c>
      <c r="I1378" s="117">
        <v>913</v>
      </c>
    </row>
    <row r="1379" spans="1:9" x14ac:dyDescent="0.2">
      <c r="A1379" s="117"/>
      <c r="B1379" s="117" t="s">
        <v>306</v>
      </c>
      <c r="C1379" s="117">
        <v>443</v>
      </c>
      <c r="D1379" s="117">
        <v>443</v>
      </c>
      <c r="E1379" s="117" t="s">
        <v>77</v>
      </c>
      <c r="F1379" s="117">
        <v>3788</v>
      </c>
      <c r="G1379" s="117">
        <v>942</v>
      </c>
      <c r="H1379" s="117">
        <v>1896</v>
      </c>
      <c r="I1379" s="117">
        <v>950</v>
      </c>
    </row>
    <row r="1380" spans="1:9" x14ac:dyDescent="0.2">
      <c r="A1380" s="117"/>
      <c r="B1380" s="117" t="s">
        <v>307</v>
      </c>
      <c r="C1380" s="117">
        <v>822</v>
      </c>
      <c r="D1380" s="117">
        <v>822</v>
      </c>
      <c r="E1380" s="117" t="s">
        <v>77</v>
      </c>
      <c r="F1380" s="117">
        <v>5147</v>
      </c>
      <c r="G1380" s="117">
        <v>1302</v>
      </c>
      <c r="H1380" s="117">
        <v>2507</v>
      </c>
      <c r="I1380" s="117">
        <v>1339</v>
      </c>
    </row>
    <row r="1381" spans="1:9" x14ac:dyDescent="0.2">
      <c r="A1381" s="117"/>
      <c r="B1381" s="117" t="s">
        <v>308</v>
      </c>
      <c r="C1381" s="117">
        <v>1452</v>
      </c>
      <c r="D1381" s="117">
        <v>1446</v>
      </c>
      <c r="E1381" s="117">
        <v>6</v>
      </c>
      <c r="F1381" s="117">
        <v>8491</v>
      </c>
      <c r="G1381" s="117">
        <v>2068</v>
      </c>
      <c r="H1381" s="117">
        <v>4867</v>
      </c>
      <c r="I1381" s="117">
        <v>1556</v>
      </c>
    </row>
    <row r="1382" spans="1:9" x14ac:dyDescent="0.2">
      <c r="A1382" s="117"/>
      <c r="B1382" s="117" t="s">
        <v>316</v>
      </c>
      <c r="C1382" s="117">
        <v>2878</v>
      </c>
      <c r="D1382" s="117">
        <v>2813</v>
      </c>
      <c r="E1382" s="117">
        <v>65</v>
      </c>
      <c r="F1382" s="117">
        <v>11707</v>
      </c>
      <c r="G1382" s="117">
        <v>2964</v>
      </c>
      <c r="H1382" s="117">
        <v>7117</v>
      </c>
      <c r="I1382" s="117">
        <v>1625</v>
      </c>
    </row>
    <row r="1383" spans="1:9" x14ac:dyDescent="0.2">
      <c r="A1383" s="117"/>
      <c r="B1383" s="117" t="s">
        <v>317</v>
      </c>
      <c r="C1383" s="117">
        <v>5382</v>
      </c>
      <c r="D1383" s="117">
        <v>5053</v>
      </c>
      <c r="E1383" s="117">
        <v>329</v>
      </c>
      <c r="F1383" s="117">
        <v>8733</v>
      </c>
      <c r="G1383" s="117">
        <v>1846</v>
      </c>
      <c r="H1383" s="117">
        <v>6387</v>
      </c>
      <c r="I1383" s="117">
        <v>501</v>
      </c>
    </row>
    <row r="1384" spans="1:9" x14ac:dyDescent="0.2">
      <c r="A1384" s="117"/>
      <c r="B1384" s="117" t="s">
        <v>309</v>
      </c>
      <c r="C1384" s="117">
        <v>2709</v>
      </c>
      <c r="D1384" s="117">
        <v>2618</v>
      </c>
      <c r="E1384" s="117">
        <v>91</v>
      </c>
      <c r="F1384" s="117">
        <v>9557</v>
      </c>
      <c r="G1384" s="117">
        <v>2306</v>
      </c>
      <c r="H1384" s="117">
        <v>5890</v>
      </c>
      <c r="I1384" s="117">
        <v>1361</v>
      </c>
    </row>
    <row r="1385" spans="1:9" x14ac:dyDescent="0.2">
      <c r="A1385" s="117"/>
      <c r="B1385" s="117" t="s">
        <v>310</v>
      </c>
      <c r="C1385" s="117">
        <v>3150</v>
      </c>
      <c r="D1385" s="117">
        <v>3031</v>
      </c>
      <c r="E1385" s="117">
        <v>119</v>
      </c>
      <c r="F1385" s="117">
        <v>10206</v>
      </c>
      <c r="G1385" s="117">
        <v>2437</v>
      </c>
      <c r="H1385" s="117">
        <v>6423</v>
      </c>
      <c r="I1385" s="117">
        <v>1345</v>
      </c>
    </row>
    <row r="1386" spans="1:9" x14ac:dyDescent="0.2">
      <c r="A1386" s="117"/>
      <c r="B1386" s="117" t="s">
        <v>318</v>
      </c>
      <c r="C1386" s="117">
        <v>3864</v>
      </c>
      <c r="D1386" s="117">
        <v>3695</v>
      </c>
      <c r="E1386" s="117">
        <v>169</v>
      </c>
      <c r="F1386" s="117">
        <v>10536</v>
      </c>
      <c r="G1386" s="117">
        <v>2524</v>
      </c>
      <c r="H1386" s="117">
        <v>6830</v>
      </c>
      <c r="I1386" s="117">
        <v>1182</v>
      </c>
    </row>
    <row r="1387" spans="1:9" x14ac:dyDescent="0.2">
      <c r="A1387" s="117" t="s">
        <v>30</v>
      </c>
      <c r="B1387" s="117" t="s">
        <v>7</v>
      </c>
      <c r="C1387" s="117">
        <v>1081</v>
      </c>
      <c r="D1387" s="117">
        <v>1066</v>
      </c>
      <c r="E1387" s="117">
        <v>16</v>
      </c>
      <c r="F1387" s="117">
        <v>5033</v>
      </c>
      <c r="G1387" s="117">
        <v>1285</v>
      </c>
      <c r="H1387" s="117">
        <v>2820</v>
      </c>
      <c r="I1387" s="117">
        <v>928</v>
      </c>
    </row>
    <row r="1388" spans="1:9" x14ac:dyDescent="0.2">
      <c r="A1388" s="117"/>
      <c r="B1388" s="117" t="s">
        <v>301</v>
      </c>
      <c r="C1388" s="117">
        <v>175</v>
      </c>
      <c r="D1388" s="117">
        <v>175</v>
      </c>
      <c r="E1388" s="117" t="s">
        <v>77</v>
      </c>
      <c r="F1388" s="117">
        <v>4801</v>
      </c>
      <c r="G1388" s="117">
        <v>808</v>
      </c>
      <c r="H1388" s="117">
        <v>3673</v>
      </c>
      <c r="I1388" s="117">
        <v>320</v>
      </c>
    </row>
    <row r="1389" spans="1:9" x14ac:dyDescent="0.2">
      <c r="A1389" s="117"/>
      <c r="B1389" s="117" t="s">
        <v>302</v>
      </c>
      <c r="C1389" s="117">
        <v>91</v>
      </c>
      <c r="D1389" s="117">
        <v>91</v>
      </c>
      <c r="E1389" s="117" t="s">
        <v>77</v>
      </c>
      <c r="F1389" s="117">
        <v>3415</v>
      </c>
      <c r="G1389" s="117">
        <v>437</v>
      </c>
      <c r="H1389" s="117">
        <v>2275</v>
      </c>
      <c r="I1389" s="117">
        <v>704</v>
      </c>
    </row>
    <row r="1390" spans="1:9" x14ac:dyDescent="0.2">
      <c r="A1390" s="117"/>
      <c r="B1390" s="117" t="s">
        <v>303</v>
      </c>
      <c r="C1390" s="117">
        <v>87</v>
      </c>
      <c r="D1390" s="117">
        <v>87</v>
      </c>
      <c r="E1390" s="117" t="s">
        <v>77</v>
      </c>
      <c r="F1390" s="117">
        <v>1727</v>
      </c>
      <c r="G1390" s="117">
        <v>348</v>
      </c>
      <c r="H1390" s="117">
        <v>1015</v>
      </c>
      <c r="I1390" s="117">
        <v>364</v>
      </c>
    </row>
    <row r="1391" spans="1:9" x14ac:dyDescent="0.2">
      <c r="A1391" s="117"/>
      <c r="B1391" s="117" t="s">
        <v>304</v>
      </c>
      <c r="C1391" s="117">
        <v>311</v>
      </c>
      <c r="D1391" s="117">
        <v>311</v>
      </c>
      <c r="E1391" s="117" t="s">
        <v>77</v>
      </c>
      <c r="F1391" s="117">
        <v>1854</v>
      </c>
      <c r="G1391" s="117">
        <v>303</v>
      </c>
      <c r="H1391" s="117">
        <v>898</v>
      </c>
      <c r="I1391" s="117">
        <v>652</v>
      </c>
    </row>
    <row r="1392" spans="1:9" x14ac:dyDescent="0.2">
      <c r="A1392" s="117"/>
      <c r="B1392" s="117" t="s">
        <v>305</v>
      </c>
      <c r="C1392" s="117">
        <v>310</v>
      </c>
      <c r="D1392" s="117">
        <v>310</v>
      </c>
      <c r="E1392" s="117" t="s">
        <v>77</v>
      </c>
      <c r="F1392" s="117">
        <v>2512</v>
      </c>
      <c r="G1392" s="117">
        <v>689</v>
      </c>
      <c r="H1392" s="117">
        <v>1179</v>
      </c>
      <c r="I1392" s="117">
        <v>644</v>
      </c>
    </row>
    <row r="1393" spans="1:9" x14ac:dyDescent="0.2">
      <c r="A1393" s="117"/>
      <c r="B1393" s="117" t="s">
        <v>306</v>
      </c>
      <c r="C1393" s="117">
        <v>445</v>
      </c>
      <c r="D1393" s="117">
        <v>445</v>
      </c>
      <c r="E1393" s="117" t="s">
        <v>77</v>
      </c>
      <c r="F1393" s="117">
        <v>3507</v>
      </c>
      <c r="G1393" s="117">
        <v>1018</v>
      </c>
      <c r="H1393" s="117">
        <v>1653</v>
      </c>
      <c r="I1393" s="117">
        <v>835</v>
      </c>
    </row>
    <row r="1394" spans="1:9" x14ac:dyDescent="0.2">
      <c r="A1394" s="117"/>
      <c r="B1394" s="117" t="s">
        <v>307</v>
      </c>
      <c r="C1394" s="117">
        <v>981</v>
      </c>
      <c r="D1394" s="117">
        <v>981</v>
      </c>
      <c r="E1394" s="117" t="s">
        <v>77</v>
      </c>
      <c r="F1394" s="117">
        <v>4914</v>
      </c>
      <c r="G1394" s="117">
        <v>1377</v>
      </c>
      <c r="H1394" s="117">
        <v>2244</v>
      </c>
      <c r="I1394" s="117">
        <v>1292</v>
      </c>
    </row>
    <row r="1395" spans="1:9" x14ac:dyDescent="0.2">
      <c r="A1395" s="117"/>
      <c r="B1395" s="117" t="s">
        <v>308</v>
      </c>
      <c r="C1395" s="117">
        <v>1840</v>
      </c>
      <c r="D1395" s="117">
        <v>1840</v>
      </c>
      <c r="E1395" s="117" t="s">
        <v>77</v>
      </c>
      <c r="F1395" s="117">
        <v>7897</v>
      </c>
      <c r="G1395" s="117">
        <v>2188</v>
      </c>
      <c r="H1395" s="117">
        <v>4264</v>
      </c>
      <c r="I1395" s="117">
        <v>1446</v>
      </c>
    </row>
    <row r="1396" spans="1:9" x14ac:dyDescent="0.2">
      <c r="A1396" s="117"/>
      <c r="B1396" s="117" t="s">
        <v>316</v>
      </c>
      <c r="C1396" s="117">
        <v>3342</v>
      </c>
      <c r="D1396" s="117">
        <v>3231</v>
      </c>
      <c r="E1396" s="117">
        <v>111</v>
      </c>
      <c r="F1396" s="117">
        <v>12002</v>
      </c>
      <c r="G1396" s="117">
        <v>3338</v>
      </c>
      <c r="H1396" s="117">
        <v>7061</v>
      </c>
      <c r="I1396" s="117">
        <v>1603</v>
      </c>
    </row>
    <row r="1397" spans="1:9" x14ac:dyDescent="0.2">
      <c r="A1397" s="117"/>
      <c r="B1397" s="117" t="s">
        <v>317</v>
      </c>
      <c r="C1397" s="117">
        <v>5440</v>
      </c>
      <c r="D1397" s="117">
        <v>5290</v>
      </c>
      <c r="E1397" s="117">
        <v>150</v>
      </c>
      <c r="F1397" s="117">
        <v>9845</v>
      </c>
      <c r="G1397" s="117">
        <v>2628</v>
      </c>
      <c r="H1397" s="117">
        <v>6669</v>
      </c>
      <c r="I1397" s="117">
        <v>547</v>
      </c>
    </row>
    <row r="1398" spans="1:9" x14ac:dyDescent="0.2">
      <c r="A1398" s="117"/>
      <c r="B1398" s="117" t="s">
        <v>309</v>
      </c>
      <c r="C1398" s="117">
        <v>2811</v>
      </c>
      <c r="D1398" s="117">
        <v>2755</v>
      </c>
      <c r="E1398" s="117">
        <v>56</v>
      </c>
      <c r="F1398" s="117">
        <v>9453</v>
      </c>
      <c r="G1398" s="117">
        <v>2609</v>
      </c>
      <c r="H1398" s="117">
        <v>5474</v>
      </c>
      <c r="I1398" s="117">
        <v>1370</v>
      </c>
    </row>
    <row r="1399" spans="1:9" x14ac:dyDescent="0.2">
      <c r="A1399" s="117"/>
      <c r="B1399" s="117" t="s">
        <v>310</v>
      </c>
      <c r="C1399" s="117">
        <v>3247</v>
      </c>
      <c r="D1399" s="117">
        <v>3170</v>
      </c>
      <c r="E1399" s="117">
        <v>77</v>
      </c>
      <c r="F1399" s="117">
        <v>10460</v>
      </c>
      <c r="G1399" s="117">
        <v>2855</v>
      </c>
      <c r="H1399" s="117">
        <v>6221</v>
      </c>
      <c r="I1399" s="117">
        <v>1385</v>
      </c>
    </row>
    <row r="1400" spans="1:9" x14ac:dyDescent="0.2">
      <c r="A1400" s="117"/>
      <c r="B1400" s="117" t="s">
        <v>318</v>
      </c>
      <c r="C1400" s="117">
        <v>3988</v>
      </c>
      <c r="D1400" s="117">
        <v>3865</v>
      </c>
      <c r="E1400" s="117">
        <v>123</v>
      </c>
      <c r="F1400" s="117">
        <v>11338</v>
      </c>
      <c r="G1400" s="117">
        <v>3119</v>
      </c>
      <c r="H1400" s="117">
        <v>6941</v>
      </c>
      <c r="I1400" s="117">
        <v>1278</v>
      </c>
    </row>
    <row r="1401" spans="1:9" x14ac:dyDescent="0.2">
      <c r="A1401" s="117" t="s">
        <v>31</v>
      </c>
      <c r="B1401" s="117" t="s">
        <v>7</v>
      </c>
      <c r="C1401" s="117">
        <v>1168</v>
      </c>
      <c r="D1401" s="117">
        <v>1124</v>
      </c>
      <c r="E1401" s="117">
        <v>44</v>
      </c>
      <c r="F1401" s="117">
        <v>6137</v>
      </c>
      <c r="G1401" s="117">
        <v>1268</v>
      </c>
      <c r="H1401" s="117">
        <v>3746</v>
      </c>
      <c r="I1401" s="117">
        <v>1123</v>
      </c>
    </row>
    <row r="1402" spans="1:9" x14ac:dyDescent="0.2">
      <c r="A1402" s="117"/>
      <c r="B1402" s="117" t="s">
        <v>301</v>
      </c>
      <c r="C1402" s="117">
        <v>182</v>
      </c>
      <c r="D1402" s="117">
        <v>182</v>
      </c>
      <c r="E1402" s="117" t="s">
        <v>77</v>
      </c>
      <c r="F1402" s="117">
        <v>5135</v>
      </c>
      <c r="G1402" s="117">
        <v>640</v>
      </c>
      <c r="H1402" s="117">
        <v>4494</v>
      </c>
      <c r="I1402" s="117" t="s">
        <v>77</v>
      </c>
    </row>
    <row r="1403" spans="1:9" x14ac:dyDescent="0.2">
      <c r="A1403" s="117"/>
      <c r="B1403" s="117" t="s">
        <v>302</v>
      </c>
      <c r="C1403" s="117">
        <v>77</v>
      </c>
      <c r="D1403" s="117">
        <v>77</v>
      </c>
      <c r="E1403" s="117" t="s">
        <v>77</v>
      </c>
      <c r="F1403" s="117">
        <v>2894</v>
      </c>
      <c r="G1403" s="117">
        <v>336</v>
      </c>
      <c r="H1403" s="117">
        <v>1873</v>
      </c>
      <c r="I1403" s="117">
        <v>685</v>
      </c>
    </row>
    <row r="1404" spans="1:9" x14ac:dyDescent="0.2">
      <c r="A1404" s="117"/>
      <c r="B1404" s="117" t="s">
        <v>303</v>
      </c>
      <c r="C1404" s="117">
        <v>125</v>
      </c>
      <c r="D1404" s="117">
        <v>125</v>
      </c>
      <c r="E1404" s="117" t="s">
        <v>77</v>
      </c>
      <c r="F1404" s="117">
        <v>2424</v>
      </c>
      <c r="G1404" s="117">
        <v>391</v>
      </c>
      <c r="H1404" s="117">
        <v>1394</v>
      </c>
      <c r="I1404" s="117">
        <v>639</v>
      </c>
    </row>
    <row r="1405" spans="1:9" x14ac:dyDescent="0.2">
      <c r="A1405" s="117"/>
      <c r="B1405" s="117" t="s">
        <v>304</v>
      </c>
      <c r="C1405" s="117">
        <v>261</v>
      </c>
      <c r="D1405" s="117">
        <v>239</v>
      </c>
      <c r="E1405" s="117">
        <v>22</v>
      </c>
      <c r="F1405" s="117">
        <v>4172</v>
      </c>
      <c r="G1405" s="117">
        <v>803</v>
      </c>
      <c r="H1405" s="117">
        <v>2280</v>
      </c>
      <c r="I1405" s="117">
        <v>1090</v>
      </c>
    </row>
    <row r="1406" spans="1:9" x14ac:dyDescent="0.2">
      <c r="A1406" s="117"/>
      <c r="B1406" s="117" t="s">
        <v>305</v>
      </c>
      <c r="C1406" s="117">
        <v>360</v>
      </c>
      <c r="D1406" s="117">
        <v>360</v>
      </c>
      <c r="E1406" s="117" t="s">
        <v>77</v>
      </c>
      <c r="F1406" s="117">
        <v>4178</v>
      </c>
      <c r="G1406" s="117">
        <v>989</v>
      </c>
      <c r="H1406" s="117">
        <v>1998</v>
      </c>
      <c r="I1406" s="117">
        <v>1190</v>
      </c>
    </row>
    <row r="1407" spans="1:9" x14ac:dyDescent="0.2">
      <c r="A1407" s="117"/>
      <c r="B1407" s="117" t="s">
        <v>306</v>
      </c>
      <c r="C1407" s="117">
        <v>441</v>
      </c>
      <c r="D1407" s="117">
        <v>441</v>
      </c>
      <c r="E1407" s="117" t="s">
        <v>77</v>
      </c>
      <c r="F1407" s="117">
        <v>4070</v>
      </c>
      <c r="G1407" s="117">
        <v>865</v>
      </c>
      <c r="H1407" s="117">
        <v>2140</v>
      </c>
      <c r="I1407" s="117">
        <v>1065</v>
      </c>
    </row>
    <row r="1408" spans="1:9" x14ac:dyDescent="0.2">
      <c r="A1408" s="117"/>
      <c r="B1408" s="117" t="s">
        <v>307</v>
      </c>
      <c r="C1408" s="117">
        <v>670</v>
      </c>
      <c r="D1408" s="117">
        <v>670</v>
      </c>
      <c r="E1408" s="117" t="s">
        <v>77</v>
      </c>
      <c r="F1408" s="117">
        <v>5369</v>
      </c>
      <c r="G1408" s="117">
        <v>1230</v>
      </c>
      <c r="H1408" s="117">
        <v>2756</v>
      </c>
      <c r="I1408" s="117">
        <v>1383</v>
      </c>
    </row>
    <row r="1409" spans="1:9" x14ac:dyDescent="0.2">
      <c r="A1409" s="117"/>
      <c r="B1409" s="117" t="s">
        <v>308</v>
      </c>
      <c r="C1409" s="117">
        <v>1091</v>
      </c>
      <c r="D1409" s="117">
        <v>1079</v>
      </c>
      <c r="E1409" s="117">
        <v>12</v>
      </c>
      <c r="F1409" s="117">
        <v>9044</v>
      </c>
      <c r="G1409" s="117">
        <v>1957</v>
      </c>
      <c r="H1409" s="117">
        <v>5429</v>
      </c>
      <c r="I1409" s="117">
        <v>1658</v>
      </c>
    </row>
    <row r="1410" spans="1:9" x14ac:dyDescent="0.2">
      <c r="A1410" s="117"/>
      <c r="B1410" s="117" t="s">
        <v>316</v>
      </c>
      <c r="C1410" s="117">
        <v>2545</v>
      </c>
      <c r="D1410" s="117">
        <v>2513</v>
      </c>
      <c r="E1410" s="117">
        <v>32</v>
      </c>
      <c r="F1410" s="117">
        <v>11495</v>
      </c>
      <c r="G1410" s="117">
        <v>2697</v>
      </c>
      <c r="H1410" s="117">
        <v>7158</v>
      </c>
      <c r="I1410" s="117">
        <v>1641</v>
      </c>
    </row>
    <row r="1411" spans="1:9" x14ac:dyDescent="0.2">
      <c r="A1411" s="117"/>
      <c r="B1411" s="117" t="s">
        <v>317</v>
      </c>
      <c r="C1411" s="117">
        <v>5358</v>
      </c>
      <c r="D1411" s="117">
        <v>4958</v>
      </c>
      <c r="E1411" s="117">
        <v>400</v>
      </c>
      <c r="F1411" s="117">
        <v>8289</v>
      </c>
      <c r="G1411" s="117">
        <v>1533</v>
      </c>
      <c r="H1411" s="117">
        <v>6274</v>
      </c>
      <c r="I1411" s="117">
        <v>482</v>
      </c>
    </row>
    <row r="1412" spans="1:9" x14ac:dyDescent="0.2">
      <c r="A1412" s="117"/>
      <c r="B1412" s="117" t="s">
        <v>309</v>
      </c>
      <c r="C1412" s="117">
        <v>2635</v>
      </c>
      <c r="D1412" s="117">
        <v>2518</v>
      </c>
      <c r="E1412" s="117">
        <v>117</v>
      </c>
      <c r="F1412" s="117">
        <v>9632</v>
      </c>
      <c r="G1412" s="117">
        <v>2085</v>
      </c>
      <c r="H1412" s="117">
        <v>6193</v>
      </c>
      <c r="I1412" s="117">
        <v>1355</v>
      </c>
    </row>
    <row r="1413" spans="1:9" x14ac:dyDescent="0.2">
      <c r="A1413" s="117"/>
      <c r="B1413" s="117" t="s">
        <v>310</v>
      </c>
      <c r="C1413" s="117">
        <v>3085</v>
      </c>
      <c r="D1413" s="117">
        <v>2938</v>
      </c>
      <c r="E1413" s="117">
        <v>147</v>
      </c>
      <c r="F1413" s="117">
        <v>10035</v>
      </c>
      <c r="G1413" s="117">
        <v>2159</v>
      </c>
      <c r="H1413" s="117">
        <v>6558</v>
      </c>
      <c r="I1413" s="117">
        <v>1319</v>
      </c>
    </row>
    <row r="1414" spans="1:9" x14ac:dyDescent="0.2">
      <c r="A1414" s="117"/>
      <c r="B1414" s="117" t="s">
        <v>318</v>
      </c>
      <c r="C1414" s="117">
        <v>3792</v>
      </c>
      <c r="D1414" s="117">
        <v>3597</v>
      </c>
      <c r="E1414" s="117">
        <v>195</v>
      </c>
      <c r="F1414" s="117">
        <v>10073</v>
      </c>
      <c r="G1414" s="117">
        <v>2181</v>
      </c>
      <c r="H1414" s="117">
        <v>6766</v>
      </c>
      <c r="I1414" s="117">
        <v>1127</v>
      </c>
    </row>
    <row r="1415" spans="1:9" x14ac:dyDescent="0.2">
      <c r="A1415" s="117" t="s">
        <v>254</v>
      </c>
      <c r="B1415" s="117"/>
      <c r="C1415" s="117"/>
      <c r="D1415" s="117"/>
      <c r="E1415" s="117"/>
      <c r="F1415" s="117"/>
      <c r="G1415" s="117"/>
      <c r="H1415" s="117"/>
      <c r="I1415" s="117"/>
    </row>
    <row r="1416" spans="1:9" x14ac:dyDescent="0.2">
      <c r="A1416" s="117" t="s">
        <v>7</v>
      </c>
      <c r="B1416" s="117" t="s">
        <v>7</v>
      </c>
      <c r="C1416" s="117">
        <v>1236</v>
      </c>
      <c r="D1416" s="117">
        <v>1215</v>
      </c>
      <c r="E1416" s="117">
        <v>21</v>
      </c>
      <c r="F1416" s="117">
        <v>5866</v>
      </c>
      <c r="G1416" s="117">
        <v>1336</v>
      </c>
      <c r="H1416" s="117">
        <v>3694</v>
      </c>
      <c r="I1416" s="117">
        <v>835</v>
      </c>
    </row>
    <row r="1417" spans="1:9" x14ac:dyDescent="0.2">
      <c r="A1417" s="117"/>
      <c r="B1417" s="117" t="s">
        <v>301</v>
      </c>
      <c r="C1417" s="117">
        <v>322</v>
      </c>
      <c r="D1417" s="117">
        <v>322</v>
      </c>
      <c r="E1417" s="117" t="s">
        <v>77</v>
      </c>
      <c r="F1417" s="117">
        <v>6113</v>
      </c>
      <c r="G1417" s="117">
        <v>1178</v>
      </c>
      <c r="H1417" s="117">
        <v>4583</v>
      </c>
      <c r="I1417" s="117">
        <v>352</v>
      </c>
    </row>
    <row r="1418" spans="1:9" x14ac:dyDescent="0.2">
      <c r="A1418" s="117"/>
      <c r="B1418" s="117" t="s">
        <v>302</v>
      </c>
      <c r="C1418" s="117">
        <v>127</v>
      </c>
      <c r="D1418" s="117">
        <v>127</v>
      </c>
      <c r="E1418" s="117" t="s">
        <v>77</v>
      </c>
      <c r="F1418" s="117">
        <v>3226</v>
      </c>
      <c r="G1418" s="117">
        <v>525</v>
      </c>
      <c r="H1418" s="117">
        <v>2042</v>
      </c>
      <c r="I1418" s="117">
        <v>658</v>
      </c>
    </row>
    <row r="1419" spans="1:9" x14ac:dyDescent="0.2">
      <c r="A1419" s="117"/>
      <c r="B1419" s="117" t="s">
        <v>303</v>
      </c>
      <c r="C1419" s="117">
        <v>201</v>
      </c>
      <c r="D1419" s="117">
        <v>187</v>
      </c>
      <c r="E1419" s="117">
        <v>15</v>
      </c>
      <c r="F1419" s="117">
        <v>2113</v>
      </c>
      <c r="G1419" s="117">
        <v>406</v>
      </c>
      <c r="H1419" s="117">
        <v>1421</v>
      </c>
      <c r="I1419" s="117">
        <v>286</v>
      </c>
    </row>
    <row r="1420" spans="1:9" x14ac:dyDescent="0.2">
      <c r="A1420" s="117"/>
      <c r="B1420" s="117" t="s">
        <v>304</v>
      </c>
      <c r="C1420" s="117">
        <v>335</v>
      </c>
      <c r="D1420" s="117">
        <v>315</v>
      </c>
      <c r="E1420" s="117">
        <v>21</v>
      </c>
      <c r="F1420" s="117">
        <v>3721</v>
      </c>
      <c r="G1420" s="117">
        <v>763</v>
      </c>
      <c r="H1420" s="117">
        <v>2273</v>
      </c>
      <c r="I1420" s="117">
        <v>686</v>
      </c>
    </row>
    <row r="1421" spans="1:9" x14ac:dyDescent="0.2">
      <c r="A1421" s="117"/>
      <c r="B1421" s="117" t="s">
        <v>305</v>
      </c>
      <c r="C1421" s="117">
        <v>410</v>
      </c>
      <c r="D1421" s="117">
        <v>405</v>
      </c>
      <c r="E1421" s="117">
        <v>5</v>
      </c>
      <c r="F1421" s="117">
        <v>3978</v>
      </c>
      <c r="G1421" s="117">
        <v>853</v>
      </c>
      <c r="H1421" s="117">
        <v>2125</v>
      </c>
      <c r="I1421" s="117">
        <v>999</v>
      </c>
    </row>
    <row r="1422" spans="1:9" x14ac:dyDescent="0.2">
      <c r="A1422" s="117"/>
      <c r="B1422" s="117" t="s">
        <v>306</v>
      </c>
      <c r="C1422" s="117">
        <v>572</v>
      </c>
      <c r="D1422" s="117">
        <v>568</v>
      </c>
      <c r="E1422" s="117">
        <v>4</v>
      </c>
      <c r="F1422" s="117">
        <v>4012</v>
      </c>
      <c r="G1422" s="117">
        <v>945</v>
      </c>
      <c r="H1422" s="117">
        <v>2298</v>
      </c>
      <c r="I1422" s="117">
        <v>769</v>
      </c>
    </row>
    <row r="1423" spans="1:9" x14ac:dyDescent="0.2">
      <c r="A1423" s="117"/>
      <c r="B1423" s="117" t="s">
        <v>307</v>
      </c>
      <c r="C1423" s="117">
        <v>889</v>
      </c>
      <c r="D1423" s="117">
        <v>879</v>
      </c>
      <c r="E1423" s="117">
        <v>10</v>
      </c>
      <c r="F1423" s="117">
        <v>5506</v>
      </c>
      <c r="G1423" s="117">
        <v>1483</v>
      </c>
      <c r="H1423" s="117">
        <v>3251</v>
      </c>
      <c r="I1423" s="117">
        <v>771</v>
      </c>
    </row>
    <row r="1424" spans="1:9" x14ac:dyDescent="0.2">
      <c r="A1424" s="117"/>
      <c r="B1424" s="117" t="s">
        <v>308</v>
      </c>
      <c r="C1424" s="117">
        <v>1638</v>
      </c>
      <c r="D1424" s="117">
        <v>1635</v>
      </c>
      <c r="E1424" s="117">
        <v>3</v>
      </c>
      <c r="F1424" s="117">
        <v>8521</v>
      </c>
      <c r="G1424" s="117">
        <v>2001</v>
      </c>
      <c r="H1424" s="117">
        <v>5351</v>
      </c>
      <c r="I1424" s="117">
        <v>1168</v>
      </c>
    </row>
    <row r="1425" spans="1:9" x14ac:dyDescent="0.2">
      <c r="A1425" s="117"/>
      <c r="B1425" s="117" t="s">
        <v>316</v>
      </c>
      <c r="C1425" s="117">
        <v>2961</v>
      </c>
      <c r="D1425" s="117">
        <v>2920</v>
      </c>
      <c r="E1425" s="117">
        <v>41</v>
      </c>
      <c r="F1425" s="117">
        <v>11107</v>
      </c>
      <c r="G1425" s="117">
        <v>2497</v>
      </c>
      <c r="H1425" s="117">
        <v>7124</v>
      </c>
      <c r="I1425" s="117">
        <v>1486</v>
      </c>
    </row>
    <row r="1426" spans="1:9" x14ac:dyDescent="0.2">
      <c r="A1426" s="117"/>
      <c r="B1426" s="117" t="s">
        <v>317</v>
      </c>
      <c r="C1426" s="117">
        <v>4745</v>
      </c>
      <c r="D1426" s="117">
        <v>4599</v>
      </c>
      <c r="E1426" s="117">
        <v>146</v>
      </c>
      <c r="F1426" s="117">
        <v>8682</v>
      </c>
      <c r="G1426" s="117">
        <v>2085</v>
      </c>
      <c r="H1426" s="117">
        <v>6212</v>
      </c>
      <c r="I1426" s="117">
        <v>386</v>
      </c>
    </row>
    <row r="1427" spans="1:9" x14ac:dyDescent="0.2">
      <c r="A1427" s="117"/>
      <c r="B1427" s="117" t="s">
        <v>309</v>
      </c>
      <c r="C1427" s="117">
        <v>2740</v>
      </c>
      <c r="D1427" s="117">
        <v>2693</v>
      </c>
      <c r="E1427" s="117">
        <v>47</v>
      </c>
      <c r="F1427" s="117">
        <v>9379</v>
      </c>
      <c r="G1427" s="117">
        <v>2177</v>
      </c>
      <c r="H1427" s="117">
        <v>6103</v>
      </c>
      <c r="I1427" s="117">
        <v>1098</v>
      </c>
    </row>
    <row r="1428" spans="1:9" x14ac:dyDescent="0.2">
      <c r="A1428" s="117"/>
      <c r="B1428" s="117" t="s">
        <v>310</v>
      </c>
      <c r="C1428" s="117">
        <v>3104</v>
      </c>
      <c r="D1428" s="117">
        <v>3045</v>
      </c>
      <c r="E1428" s="117">
        <v>59</v>
      </c>
      <c r="F1428" s="117">
        <v>9844</v>
      </c>
      <c r="G1428" s="117">
        <v>2310</v>
      </c>
      <c r="H1428" s="117">
        <v>6446</v>
      </c>
      <c r="I1428" s="117">
        <v>1088</v>
      </c>
    </row>
    <row r="1429" spans="1:9" x14ac:dyDescent="0.2">
      <c r="A1429" s="117"/>
      <c r="B1429" s="117" t="s">
        <v>318</v>
      </c>
      <c r="C1429" s="117">
        <v>3689</v>
      </c>
      <c r="D1429" s="117">
        <v>3605</v>
      </c>
      <c r="E1429" s="117">
        <v>84</v>
      </c>
      <c r="F1429" s="117">
        <v>10118</v>
      </c>
      <c r="G1429" s="117">
        <v>2329</v>
      </c>
      <c r="H1429" s="117">
        <v>6752</v>
      </c>
      <c r="I1429" s="117">
        <v>1037</v>
      </c>
    </row>
    <row r="1430" spans="1:9" x14ac:dyDescent="0.2">
      <c r="A1430" s="117" t="s">
        <v>30</v>
      </c>
      <c r="B1430" s="117" t="s">
        <v>7</v>
      </c>
      <c r="C1430" s="117">
        <v>1193</v>
      </c>
      <c r="D1430" s="117">
        <v>1171</v>
      </c>
      <c r="E1430" s="117">
        <v>22</v>
      </c>
      <c r="F1430" s="117">
        <v>5454</v>
      </c>
      <c r="G1430" s="117">
        <v>1309</v>
      </c>
      <c r="H1430" s="117">
        <v>3328</v>
      </c>
      <c r="I1430" s="117">
        <v>817</v>
      </c>
    </row>
    <row r="1431" spans="1:9" x14ac:dyDescent="0.2">
      <c r="A1431" s="117"/>
      <c r="B1431" s="117" t="s">
        <v>301</v>
      </c>
      <c r="C1431" s="117">
        <v>191</v>
      </c>
      <c r="D1431" s="117">
        <v>191</v>
      </c>
      <c r="E1431" s="117" t="s">
        <v>77</v>
      </c>
      <c r="F1431" s="117">
        <v>5677</v>
      </c>
      <c r="G1431" s="117">
        <v>1173</v>
      </c>
      <c r="H1431" s="117">
        <v>4248</v>
      </c>
      <c r="I1431" s="117">
        <v>256</v>
      </c>
    </row>
    <row r="1432" spans="1:9" x14ac:dyDescent="0.2">
      <c r="A1432" s="117"/>
      <c r="B1432" s="117" t="s">
        <v>302</v>
      </c>
      <c r="C1432" s="117">
        <v>137</v>
      </c>
      <c r="D1432" s="117">
        <v>137</v>
      </c>
      <c r="E1432" s="117" t="s">
        <v>77</v>
      </c>
      <c r="F1432" s="117">
        <v>3285</v>
      </c>
      <c r="G1432" s="117">
        <v>607</v>
      </c>
      <c r="H1432" s="117">
        <v>2056</v>
      </c>
      <c r="I1432" s="117">
        <v>622</v>
      </c>
    </row>
    <row r="1433" spans="1:9" x14ac:dyDescent="0.2">
      <c r="A1433" s="117"/>
      <c r="B1433" s="117" t="s">
        <v>303</v>
      </c>
      <c r="C1433" s="117">
        <v>150</v>
      </c>
      <c r="D1433" s="117">
        <v>144</v>
      </c>
      <c r="E1433" s="117">
        <v>6</v>
      </c>
      <c r="F1433" s="117">
        <v>1688</v>
      </c>
      <c r="G1433" s="117">
        <v>289</v>
      </c>
      <c r="H1433" s="117">
        <v>1146</v>
      </c>
      <c r="I1433" s="117">
        <v>254</v>
      </c>
    </row>
    <row r="1434" spans="1:9" x14ac:dyDescent="0.2">
      <c r="A1434" s="117"/>
      <c r="B1434" s="117" t="s">
        <v>304</v>
      </c>
      <c r="C1434" s="117">
        <v>212</v>
      </c>
      <c r="D1434" s="117">
        <v>212</v>
      </c>
      <c r="E1434" s="117" t="s">
        <v>77</v>
      </c>
      <c r="F1434" s="117">
        <v>2867</v>
      </c>
      <c r="G1434" s="117">
        <v>504</v>
      </c>
      <c r="H1434" s="117">
        <v>1788</v>
      </c>
      <c r="I1434" s="117">
        <v>574</v>
      </c>
    </row>
    <row r="1435" spans="1:9" x14ac:dyDescent="0.2">
      <c r="A1435" s="117"/>
      <c r="B1435" s="117" t="s">
        <v>305</v>
      </c>
      <c r="C1435" s="117">
        <v>395</v>
      </c>
      <c r="D1435" s="117">
        <v>395</v>
      </c>
      <c r="E1435" s="117" t="s">
        <v>77</v>
      </c>
      <c r="F1435" s="117">
        <v>3406</v>
      </c>
      <c r="G1435" s="117">
        <v>602</v>
      </c>
      <c r="H1435" s="117">
        <v>1821</v>
      </c>
      <c r="I1435" s="117">
        <v>983</v>
      </c>
    </row>
    <row r="1436" spans="1:9" x14ac:dyDescent="0.2">
      <c r="A1436" s="117"/>
      <c r="B1436" s="117" t="s">
        <v>306</v>
      </c>
      <c r="C1436" s="117">
        <v>614</v>
      </c>
      <c r="D1436" s="117">
        <v>610</v>
      </c>
      <c r="E1436" s="117">
        <v>4</v>
      </c>
      <c r="F1436" s="117">
        <v>3700</v>
      </c>
      <c r="G1436" s="117">
        <v>768</v>
      </c>
      <c r="H1436" s="117">
        <v>2077</v>
      </c>
      <c r="I1436" s="117">
        <v>855</v>
      </c>
    </row>
    <row r="1437" spans="1:9" x14ac:dyDescent="0.2">
      <c r="A1437" s="117"/>
      <c r="B1437" s="117" t="s">
        <v>307</v>
      </c>
      <c r="C1437" s="117">
        <v>994</v>
      </c>
      <c r="D1437" s="117">
        <v>973</v>
      </c>
      <c r="E1437" s="117">
        <v>21</v>
      </c>
      <c r="F1437" s="117">
        <v>5319</v>
      </c>
      <c r="G1437" s="117">
        <v>1537</v>
      </c>
      <c r="H1437" s="117">
        <v>3112</v>
      </c>
      <c r="I1437" s="117">
        <v>670</v>
      </c>
    </row>
    <row r="1438" spans="1:9" x14ac:dyDescent="0.2">
      <c r="A1438" s="117"/>
      <c r="B1438" s="117" t="s">
        <v>308</v>
      </c>
      <c r="C1438" s="117">
        <v>1902</v>
      </c>
      <c r="D1438" s="117">
        <v>1899</v>
      </c>
      <c r="E1438" s="117">
        <v>3</v>
      </c>
      <c r="F1438" s="117">
        <v>8288</v>
      </c>
      <c r="G1438" s="117">
        <v>2322</v>
      </c>
      <c r="H1438" s="117">
        <v>4728</v>
      </c>
      <c r="I1438" s="117">
        <v>1239</v>
      </c>
    </row>
    <row r="1439" spans="1:9" x14ac:dyDescent="0.2">
      <c r="A1439" s="117"/>
      <c r="B1439" s="117" t="s">
        <v>316</v>
      </c>
      <c r="C1439" s="117">
        <v>3412</v>
      </c>
      <c r="D1439" s="117">
        <v>3325</v>
      </c>
      <c r="E1439" s="117">
        <v>87</v>
      </c>
      <c r="F1439" s="117">
        <v>11593</v>
      </c>
      <c r="G1439" s="117">
        <v>2849</v>
      </c>
      <c r="H1439" s="117">
        <v>7315</v>
      </c>
      <c r="I1439" s="117">
        <v>1430</v>
      </c>
    </row>
    <row r="1440" spans="1:9" x14ac:dyDescent="0.2">
      <c r="A1440" s="117"/>
      <c r="B1440" s="117" t="s">
        <v>317</v>
      </c>
      <c r="C1440" s="117">
        <v>5476</v>
      </c>
      <c r="D1440" s="117">
        <v>5263</v>
      </c>
      <c r="E1440" s="117">
        <v>213</v>
      </c>
      <c r="F1440" s="117">
        <v>10380</v>
      </c>
      <c r="G1440" s="117">
        <v>2564</v>
      </c>
      <c r="H1440" s="117">
        <v>7385</v>
      </c>
      <c r="I1440" s="117">
        <v>432</v>
      </c>
    </row>
    <row r="1441" spans="1:9" x14ac:dyDescent="0.2">
      <c r="A1441" s="117"/>
      <c r="B1441" s="117" t="s">
        <v>309</v>
      </c>
      <c r="C1441" s="117">
        <v>2921</v>
      </c>
      <c r="D1441" s="117">
        <v>2860</v>
      </c>
      <c r="E1441" s="117">
        <v>62</v>
      </c>
      <c r="F1441" s="117">
        <v>9642</v>
      </c>
      <c r="G1441" s="117">
        <v>2523</v>
      </c>
      <c r="H1441" s="117">
        <v>5943</v>
      </c>
      <c r="I1441" s="117">
        <v>1175</v>
      </c>
    </row>
    <row r="1442" spans="1:9" x14ac:dyDescent="0.2">
      <c r="A1442" s="117"/>
      <c r="B1442" s="117" t="s">
        <v>310</v>
      </c>
      <c r="C1442" s="117">
        <v>3301</v>
      </c>
      <c r="D1442" s="117">
        <v>3220</v>
      </c>
      <c r="E1442" s="117">
        <v>81</v>
      </c>
      <c r="F1442" s="117">
        <v>10405</v>
      </c>
      <c r="G1442" s="117">
        <v>2749</v>
      </c>
      <c r="H1442" s="117">
        <v>6475</v>
      </c>
      <c r="I1442" s="117">
        <v>1181</v>
      </c>
    </row>
    <row r="1443" spans="1:9" x14ac:dyDescent="0.2">
      <c r="A1443" s="117"/>
      <c r="B1443" s="117" t="s">
        <v>318</v>
      </c>
      <c r="C1443" s="117">
        <v>4091</v>
      </c>
      <c r="D1443" s="117">
        <v>3963</v>
      </c>
      <c r="E1443" s="117">
        <v>128</v>
      </c>
      <c r="F1443" s="117">
        <v>11194</v>
      </c>
      <c r="G1443" s="117">
        <v>2755</v>
      </c>
      <c r="H1443" s="117">
        <v>7338</v>
      </c>
      <c r="I1443" s="117">
        <v>1101</v>
      </c>
    </row>
    <row r="1444" spans="1:9" x14ac:dyDescent="0.2">
      <c r="A1444" s="117" t="s">
        <v>31</v>
      </c>
      <c r="B1444" s="117" t="s">
        <v>7</v>
      </c>
      <c r="C1444" s="117">
        <v>1277</v>
      </c>
      <c r="D1444" s="117">
        <v>1256</v>
      </c>
      <c r="E1444" s="117">
        <v>20</v>
      </c>
      <c r="F1444" s="117">
        <v>6251</v>
      </c>
      <c r="G1444" s="117">
        <v>1361</v>
      </c>
      <c r="H1444" s="117">
        <v>4037</v>
      </c>
      <c r="I1444" s="117">
        <v>853</v>
      </c>
    </row>
    <row r="1445" spans="1:9" x14ac:dyDescent="0.2">
      <c r="A1445" s="117"/>
      <c r="B1445" s="117" t="s">
        <v>301</v>
      </c>
      <c r="C1445" s="117">
        <v>462</v>
      </c>
      <c r="D1445" s="117">
        <v>462</v>
      </c>
      <c r="E1445" s="117" t="s">
        <v>77</v>
      </c>
      <c r="F1445" s="117">
        <v>6578</v>
      </c>
      <c r="G1445" s="117">
        <v>1183</v>
      </c>
      <c r="H1445" s="117">
        <v>4940</v>
      </c>
      <c r="I1445" s="117">
        <v>455</v>
      </c>
    </row>
    <row r="1446" spans="1:9" x14ac:dyDescent="0.2">
      <c r="A1446" s="117"/>
      <c r="B1446" s="117" t="s">
        <v>302</v>
      </c>
      <c r="C1446" s="117">
        <v>116</v>
      </c>
      <c r="D1446" s="117">
        <v>116</v>
      </c>
      <c r="E1446" s="117" t="s">
        <v>77</v>
      </c>
      <c r="F1446" s="117">
        <v>3163</v>
      </c>
      <c r="G1446" s="117">
        <v>438</v>
      </c>
      <c r="H1446" s="117">
        <v>2028</v>
      </c>
      <c r="I1446" s="117">
        <v>696</v>
      </c>
    </row>
    <row r="1447" spans="1:9" x14ac:dyDescent="0.2">
      <c r="A1447" s="117"/>
      <c r="B1447" s="117" t="s">
        <v>303</v>
      </c>
      <c r="C1447" s="117">
        <v>258</v>
      </c>
      <c r="D1447" s="117">
        <v>234</v>
      </c>
      <c r="E1447" s="117">
        <v>24</v>
      </c>
      <c r="F1447" s="117">
        <v>2590</v>
      </c>
      <c r="G1447" s="117">
        <v>538</v>
      </c>
      <c r="H1447" s="117">
        <v>1730</v>
      </c>
      <c r="I1447" s="117">
        <v>323</v>
      </c>
    </row>
    <row r="1448" spans="1:9" x14ac:dyDescent="0.2">
      <c r="A1448" s="117"/>
      <c r="B1448" s="117" t="s">
        <v>304</v>
      </c>
      <c r="C1448" s="117">
        <v>468</v>
      </c>
      <c r="D1448" s="117">
        <v>425</v>
      </c>
      <c r="E1448" s="117">
        <v>43</v>
      </c>
      <c r="F1448" s="117">
        <v>4633</v>
      </c>
      <c r="G1448" s="117">
        <v>1039</v>
      </c>
      <c r="H1448" s="117">
        <v>2789</v>
      </c>
      <c r="I1448" s="117">
        <v>805</v>
      </c>
    </row>
    <row r="1449" spans="1:9" x14ac:dyDescent="0.2">
      <c r="A1449" s="117"/>
      <c r="B1449" s="117" t="s">
        <v>305</v>
      </c>
      <c r="C1449" s="117">
        <v>426</v>
      </c>
      <c r="D1449" s="117">
        <v>417</v>
      </c>
      <c r="E1449" s="117">
        <v>9</v>
      </c>
      <c r="F1449" s="117">
        <v>4586</v>
      </c>
      <c r="G1449" s="117">
        <v>1120</v>
      </c>
      <c r="H1449" s="117">
        <v>2448</v>
      </c>
      <c r="I1449" s="117">
        <v>1017</v>
      </c>
    </row>
    <row r="1450" spans="1:9" x14ac:dyDescent="0.2">
      <c r="A1450" s="117"/>
      <c r="B1450" s="117" t="s">
        <v>306</v>
      </c>
      <c r="C1450" s="117">
        <v>528</v>
      </c>
      <c r="D1450" s="117">
        <v>524</v>
      </c>
      <c r="E1450" s="117">
        <v>4</v>
      </c>
      <c r="F1450" s="117">
        <v>4337</v>
      </c>
      <c r="G1450" s="117">
        <v>1129</v>
      </c>
      <c r="H1450" s="117">
        <v>2528</v>
      </c>
      <c r="I1450" s="117">
        <v>680</v>
      </c>
    </row>
    <row r="1451" spans="1:9" x14ac:dyDescent="0.2">
      <c r="A1451" s="117"/>
      <c r="B1451" s="117" t="s">
        <v>307</v>
      </c>
      <c r="C1451" s="117">
        <v>786</v>
      </c>
      <c r="D1451" s="117">
        <v>786</v>
      </c>
      <c r="E1451" s="117" t="s">
        <v>77</v>
      </c>
      <c r="F1451" s="117">
        <v>5690</v>
      </c>
      <c r="G1451" s="117">
        <v>1429</v>
      </c>
      <c r="H1451" s="117">
        <v>3389</v>
      </c>
      <c r="I1451" s="117">
        <v>872</v>
      </c>
    </row>
    <row r="1452" spans="1:9" x14ac:dyDescent="0.2">
      <c r="A1452" s="117"/>
      <c r="B1452" s="117" t="s">
        <v>308</v>
      </c>
      <c r="C1452" s="117">
        <v>1383</v>
      </c>
      <c r="D1452" s="117">
        <v>1379</v>
      </c>
      <c r="E1452" s="117">
        <v>3</v>
      </c>
      <c r="F1452" s="117">
        <v>8746</v>
      </c>
      <c r="G1452" s="117">
        <v>1690</v>
      </c>
      <c r="H1452" s="117">
        <v>5955</v>
      </c>
      <c r="I1452" s="117">
        <v>1100</v>
      </c>
    </row>
    <row r="1453" spans="1:9" x14ac:dyDescent="0.2">
      <c r="A1453" s="117"/>
      <c r="B1453" s="117" t="s">
        <v>316</v>
      </c>
      <c r="C1453" s="117">
        <v>2637</v>
      </c>
      <c r="D1453" s="117">
        <v>2629</v>
      </c>
      <c r="E1453" s="117">
        <v>8</v>
      </c>
      <c r="F1453" s="117">
        <v>10756</v>
      </c>
      <c r="G1453" s="117">
        <v>2244</v>
      </c>
      <c r="H1453" s="117">
        <v>6986</v>
      </c>
      <c r="I1453" s="117">
        <v>1527</v>
      </c>
    </row>
    <row r="1454" spans="1:9" x14ac:dyDescent="0.2">
      <c r="A1454" s="117"/>
      <c r="B1454" s="117" t="s">
        <v>317</v>
      </c>
      <c r="C1454" s="117">
        <v>4435</v>
      </c>
      <c r="D1454" s="117">
        <v>4317</v>
      </c>
      <c r="E1454" s="117">
        <v>118</v>
      </c>
      <c r="F1454" s="117">
        <v>7961</v>
      </c>
      <c r="G1454" s="117">
        <v>1882</v>
      </c>
      <c r="H1454" s="117">
        <v>5713</v>
      </c>
      <c r="I1454" s="117">
        <v>367</v>
      </c>
    </row>
    <row r="1455" spans="1:9" x14ac:dyDescent="0.2">
      <c r="A1455" s="117"/>
      <c r="B1455" s="117" t="s">
        <v>309</v>
      </c>
      <c r="C1455" s="117">
        <v>2605</v>
      </c>
      <c r="D1455" s="117">
        <v>2569</v>
      </c>
      <c r="E1455" s="117">
        <v>35</v>
      </c>
      <c r="F1455" s="117">
        <v>9183</v>
      </c>
      <c r="G1455" s="117">
        <v>1920</v>
      </c>
      <c r="H1455" s="117">
        <v>6222</v>
      </c>
      <c r="I1455" s="117">
        <v>1041</v>
      </c>
    </row>
    <row r="1456" spans="1:9" x14ac:dyDescent="0.2">
      <c r="A1456" s="117"/>
      <c r="B1456" s="117" t="s">
        <v>310</v>
      </c>
      <c r="C1456" s="117">
        <v>2969</v>
      </c>
      <c r="D1456" s="117">
        <v>2925</v>
      </c>
      <c r="E1456" s="117">
        <v>44</v>
      </c>
      <c r="F1456" s="117">
        <v>9461</v>
      </c>
      <c r="G1456" s="117">
        <v>2011</v>
      </c>
      <c r="H1456" s="117">
        <v>6426</v>
      </c>
      <c r="I1456" s="117">
        <v>1024</v>
      </c>
    </row>
    <row r="1457" spans="1:9" x14ac:dyDescent="0.2">
      <c r="A1457" s="117"/>
      <c r="B1457" s="117" t="s">
        <v>318</v>
      </c>
      <c r="C1457" s="117">
        <v>3454</v>
      </c>
      <c r="D1457" s="117">
        <v>3396</v>
      </c>
      <c r="E1457" s="117">
        <v>58</v>
      </c>
      <c r="F1457" s="117">
        <v>9487</v>
      </c>
      <c r="G1457" s="117">
        <v>2079</v>
      </c>
      <c r="H1457" s="117">
        <v>6408</v>
      </c>
      <c r="I1457" s="117">
        <v>1000</v>
      </c>
    </row>
    <row r="1458" spans="1:9" x14ac:dyDescent="0.2">
      <c r="A1458" s="117" t="s">
        <v>255</v>
      </c>
      <c r="B1458" s="117"/>
      <c r="C1458" s="117"/>
      <c r="D1458" s="117"/>
      <c r="E1458" s="117"/>
      <c r="F1458" s="117"/>
      <c r="G1458" s="117"/>
      <c r="H1458" s="117"/>
      <c r="I1458" s="117"/>
    </row>
    <row r="1459" spans="1:9" x14ac:dyDescent="0.2">
      <c r="A1459" s="117" t="s">
        <v>7</v>
      </c>
      <c r="B1459" s="117" t="s">
        <v>7</v>
      </c>
      <c r="C1459" s="117">
        <v>1135</v>
      </c>
      <c r="D1459" s="117">
        <v>1077</v>
      </c>
      <c r="E1459" s="117">
        <v>58</v>
      </c>
      <c r="F1459" s="117">
        <v>5836</v>
      </c>
      <c r="G1459" s="117">
        <v>1437</v>
      </c>
      <c r="H1459" s="117">
        <v>3271</v>
      </c>
      <c r="I1459" s="117">
        <v>1127</v>
      </c>
    </row>
    <row r="1460" spans="1:9" x14ac:dyDescent="0.2">
      <c r="A1460" s="117"/>
      <c r="B1460" s="117" t="s">
        <v>301</v>
      </c>
      <c r="C1460" s="117">
        <v>291</v>
      </c>
      <c r="D1460" s="117">
        <v>291</v>
      </c>
      <c r="E1460" s="117" t="s">
        <v>77</v>
      </c>
      <c r="F1460" s="117">
        <v>7881</v>
      </c>
      <c r="G1460" s="117">
        <v>786</v>
      </c>
      <c r="H1460" s="117">
        <v>6665</v>
      </c>
      <c r="I1460" s="117">
        <v>430</v>
      </c>
    </row>
    <row r="1461" spans="1:9" x14ac:dyDescent="0.2">
      <c r="A1461" s="117"/>
      <c r="B1461" s="117" t="s">
        <v>302</v>
      </c>
      <c r="C1461" s="117">
        <v>86</v>
      </c>
      <c r="D1461" s="117">
        <v>86</v>
      </c>
      <c r="E1461" s="117" t="s">
        <v>77</v>
      </c>
      <c r="F1461" s="117">
        <v>4182</v>
      </c>
      <c r="G1461" s="117">
        <v>387</v>
      </c>
      <c r="H1461" s="117">
        <v>2827</v>
      </c>
      <c r="I1461" s="117">
        <v>968</v>
      </c>
    </row>
    <row r="1462" spans="1:9" x14ac:dyDescent="0.2">
      <c r="A1462" s="117"/>
      <c r="B1462" s="117" t="s">
        <v>303</v>
      </c>
      <c r="C1462" s="117">
        <v>148</v>
      </c>
      <c r="D1462" s="117">
        <v>148</v>
      </c>
      <c r="E1462" s="117" t="s">
        <v>77</v>
      </c>
      <c r="F1462" s="117">
        <v>2096</v>
      </c>
      <c r="G1462" s="117">
        <v>381</v>
      </c>
      <c r="H1462" s="117">
        <v>1085</v>
      </c>
      <c r="I1462" s="117">
        <v>629</v>
      </c>
    </row>
    <row r="1463" spans="1:9" x14ac:dyDescent="0.2">
      <c r="A1463" s="117"/>
      <c r="B1463" s="117" t="s">
        <v>304</v>
      </c>
      <c r="C1463" s="117">
        <v>314</v>
      </c>
      <c r="D1463" s="117">
        <v>268</v>
      </c>
      <c r="E1463" s="117">
        <v>46</v>
      </c>
      <c r="F1463" s="117">
        <v>3154</v>
      </c>
      <c r="G1463" s="117">
        <v>643</v>
      </c>
      <c r="H1463" s="117">
        <v>1763</v>
      </c>
      <c r="I1463" s="117">
        <v>748</v>
      </c>
    </row>
    <row r="1464" spans="1:9" x14ac:dyDescent="0.2">
      <c r="A1464" s="117"/>
      <c r="B1464" s="117" t="s">
        <v>305</v>
      </c>
      <c r="C1464" s="117">
        <v>255</v>
      </c>
      <c r="D1464" s="117">
        <v>233</v>
      </c>
      <c r="E1464" s="117">
        <v>23</v>
      </c>
      <c r="F1464" s="117">
        <v>3476</v>
      </c>
      <c r="G1464" s="117">
        <v>707</v>
      </c>
      <c r="H1464" s="117">
        <v>1879</v>
      </c>
      <c r="I1464" s="117">
        <v>889</v>
      </c>
    </row>
    <row r="1465" spans="1:9" x14ac:dyDescent="0.2">
      <c r="A1465" s="117"/>
      <c r="B1465" s="117" t="s">
        <v>306</v>
      </c>
      <c r="C1465" s="117">
        <v>471</v>
      </c>
      <c r="D1465" s="117">
        <v>465</v>
      </c>
      <c r="E1465" s="117">
        <v>7</v>
      </c>
      <c r="F1465" s="117">
        <v>4139</v>
      </c>
      <c r="G1465" s="117">
        <v>984</v>
      </c>
      <c r="H1465" s="117">
        <v>2116</v>
      </c>
      <c r="I1465" s="117">
        <v>1039</v>
      </c>
    </row>
    <row r="1466" spans="1:9" x14ac:dyDescent="0.2">
      <c r="A1466" s="117"/>
      <c r="B1466" s="117" t="s">
        <v>307</v>
      </c>
      <c r="C1466" s="117">
        <v>800</v>
      </c>
      <c r="D1466" s="117">
        <v>777</v>
      </c>
      <c r="E1466" s="117">
        <v>23</v>
      </c>
      <c r="F1466" s="117">
        <v>6153</v>
      </c>
      <c r="G1466" s="117">
        <v>1593</v>
      </c>
      <c r="H1466" s="117">
        <v>2945</v>
      </c>
      <c r="I1466" s="117">
        <v>1615</v>
      </c>
    </row>
    <row r="1467" spans="1:9" x14ac:dyDescent="0.2">
      <c r="A1467" s="117"/>
      <c r="B1467" s="117" t="s">
        <v>308</v>
      </c>
      <c r="C1467" s="117">
        <v>1542</v>
      </c>
      <c r="D1467" s="117">
        <v>1479</v>
      </c>
      <c r="E1467" s="117">
        <v>63</v>
      </c>
      <c r="F1467" s="117">
        <v>8475</v>
      </c>
      <c r="G1467" s="117">
        <v>2602</v>
      </c>
      <c r="H1467" s="117">
        <v>4419</v>
      </c>
      <c r="I1467" s="117">
        <v>1454</v>
      </c>
    </row>
    <row r="1468" spans="1:9" x14ac:dyDescent="0.2">
      <c r="A1468" s="117"/>
      <c r="B1468" s="117" t="s">
        <v>316</v>
      </c>
      <c r="C1468" s="117">
        <v>2809</v>
      </c>
      <c r="D1468" s="117">
        <v>2682</v>
      </c>
      <c r="E1468" s="117">
        <v>127</v>
      </c>
      <c r="F1468" s="117">
        <v>10860</v>
      </c>
      <c r="G1468" s="117">
        <v>3204</v>
      </c>
      <c r="H1468" s="117">
        <v>5818</v>
      </c>
      <c r="I1468" s="117">
        <v>1838</v>
      </c>
    </row>
    <row r="1469" spans="1:9" x14ac:dyDescent="0.2">
      <c r="A1469" s="117"/>
      <c r="B1469" s="117" t="s">
        <v>317</v>
      </c>
      <c r="C1469" s="117">
        <v>6471</v>
      </c>
      <c r="D1469" s="117">
        <v>6027</v>
      </c>
      <c r="E1469" s="117">
        <v>444</v>
      </c>
      <c r="F1469" s="117">
        <v>10699</v>
      </c>
      <c r="G1469" s="117">
        <v>2843</v>
      </c>
      <c r="H1469" s="117">
        <v>6899</v>
      </c>
      <c r="I1469" s="117">
        <v>957</v>
      </c>
    </row>
    <row r="1470" spans="1:9" x14ac:dyDescent="0.2">
      <c r="A1470" s="117"/>
      <c r="B1470" s="117" t="s">
        <v>309</v>
      </c>
      <c r="C1470" s="117">
        <v>2903</v>
      </c>
      <c r="D1470" s="117">
        <v>2746</v>
      </c>
      <c r="E1470" s="117">
        <v>157</v>
      </c>
      <c r="F1470" s="117">
        <v>9711</v>
      </c>
      <c r="G1470" s="117">
        <v>2854</v>
      </c>
      <c r="H1470" s="117">
        <v>5365</v>
      </c>
      <c r="I1470" s="117">
        <v>1492</v>
      </c>
    </row>
    <row r="1471" spans="1:9" x14ac:dyDescent="0.2">
      <c r="A1471" s="117"/>
      <c r="B1471" s="117" t="s">
        <v>310</v>
      </c>
      <c r="C1471" s="117">
        <v>3343</v>
      </c>
      <c r="D1471" s="117">
        <v>3163</v>
      </c>
      <c r="E1471" s="117">
        <v>181</v>
      </c>
      <c r="F1471" s="117">
        <v>10301</v>
      </c>
      <c r="G1471" s="117">
        <v>2999</v>
      </c>
      <c r="H1471" s="117">
        <v>5778</v>
      </c>
      <c r="I1471" s="117">
        <v>1524</v>
      </c>
    </row>
    <row r="1472" spans="1:9" x14ac:dyDescent="0.2">
      <c r="A1472" s="117"/>
      <c r="B1472" s="117" t="s">
        <v>318</v>
      </c>
      <c r="C1472" s="117">
        <v>4106</v>
      </c>
      <c r="D1472" s="117">
        <v>3867</v>
      </c>
      <c r="E1472" s="117">
        <v>239</v>
      </c>
      <c r="F1472" s="117">
        <v>10803</v>
      </c>
      <c r="G1472" s="117">
        <v>3076</v>
      </c>
      <c r="H1472" s="117">
        <v>6201</v>
      </c>
      <c r="I1472" s="117">
        <v>1526</v>
      </c>
    </row>
    <row r="1473" spans="1:9" x14ac:dyDescent="0.2">
      <c r="A1473" s="117" t="s">
        <v>30</v>
      </c>
      <c r="B1473" s="117" t="s">
        <v>7</v>
      </c>
      <c r="C1473" s="117">
        <v>1044</v>
      </c>
      <c r="D1473" s="117">
        <v>1017</v>
      </c>
      <c r="E1473" s="117">
        <v>26</v>
      </c>
      <c r="F1473" s="117">
        <v>5189</v>
      </c>
      <c r="G1473" s="117">
        <v>1430</v>
      </c>
      <c r="H1473" s="117">
        <v>2721</v>
      </c>
      <c r="I1473" s="117">
        <v>1038</v>
      </c>
    </row>
    <row r="1474" spans="1:9" x14ac:dyDescent="0.2">
      <c r="A1474" s="117"/>
      <c r="B1474" s="117" t="s">
        <v>301</v>
      </c>
      <c r="C1474" s="117">
        <v>294</v>
      </c>
      <c r="D1474" s="117">
        <v>294</v>
      </c>
      <c r="E1474" s="117" t="s">
        <v>77</v>
      </c>
      <c r="F1474" s="117">
        <v>8490</v>
      </c>
      <c r="G1474" s="117">
        <v>907</v>
      </c>
      <c r="H1474" s="117">
        <v>6993</v>
      </c>
      <c r="I1474" s="117">
        <v>590</v>
      </c>
    </row>
    <row r="1475" spans="1:9" x14ac:dyDescent="0.2">
      <c r="A1475" s="117"/>
      <c r="B1475" s="117" t="s">
        <v>302</v>
      </c>
      <c r="C1475" s="117">
        <v>115</v>
      </c>
      <c r="D1475" s="117">
        <v>115</v>
      </c>
      <c r="E1475" s="117" t="s">
        <v>77</v>
      </c>
      <c r="F1475" s="117">
        <v>4154</v>
      </c>
      <c r="G1475" s="117">
        <v>436</v>
      </c>
      <c r="H1475" s="117">
        <v>2924</v>
      </c>
      <c r="I1475" s="117">
        <v>793</v>
      </c>
    </row>
    <row r="1476" spans="1:9" x14ac:dyDescent="0.2">
      <c r="A1476" s="117"/>
      <c r="B1476" s="117" t="s">
        <v>303</v>
      </c>
      <c r="C1476" s="117">
        <v>153</v>
      </c>
      <c r="D1476" s="117">
        <v>153</v>
      </c>
      <c r="E1476" s="117" t="s">
        <v>77</v>
      </c>
      <c r="F1476" s="117">
        <v>1678</v>
      </c>
      <c r="G1476" s="117">
        <v>296</v>
      </c>
      <c r="H1476" s="117">
        <v>817</v>
      </c>
      <c r="I1476" s="117">
        <v>565</v>
      </c>
    </row>
    <row r="1477" spans="1:9" x14ac:dyDescent="0.2">
      <c r="A1477" s="117"/>
      <c r="B1477" s="117" t="s">
        <v>304</v>
      </c>
      <c r="C1477" s="117">
        <v>174</v>
      </c>
      <c r="D1477" s="117">
        <v>174</v>
      </c>
      <c r="E1477" s="117" t="s">
        <v>77</v>
      </c>
      <c r="F1477" s="117">
        <v>1894</v>
      </c>
      <c r="G1477" s="117">
        <v>483</v>
      </c>
      <c r="H1477" s="117">
        <v>801</v>
      </c>
      <c r="I1477" s="117">
        <v>609</v>
      </c>
    </row>
    <row r="1478" spans="1:9" x14ac:dyDescent="0.2">
      <c r="A1478" s="117"/>
      <c r="B1478" s="117" t="s">
        <v>305</v>
      </c>
      <c r="C1478" s="117">
        <v>228</v>
      </c>
      <c r="D1478" s="117">
        <v>228</v>
      </c>
      <c r="E1478" s="117" t="s">
        <v>77</v>
      </c>
      <c r="F1478" s="117">
        <v>2526</v>
      </c>
      <c r="G1478" s="117">
        <v>614</v>
      </c>
      <c r="H1478" s="117">
        <v>1215</v>
      </c>
      <c r="I1478" s="117">
        <v>697</v>
      </c>
    </row>
    <row r="1479" spans="1:9" x14ac:dyDescent="0.2">
      <c r="A1479" s="117"/>
      <c r="B1479" s="117" t="s">
        <v>306</v>
      </c>
      <c r="C1479" s="117">
        <v>483</v>
      </c>
      <c r="D1479" s="117">
        <v>483</v>
      </c>
      <c r="E1479" s="117" t="s">
        <v>77</v>
      </c>
      <c r="F1479" s="117">
        <v>3532</v>
      </c>
      <c r="G1479" s="117">
        <v>888</v>
      </c>
      <c r="H1479" s="117">
        <v>1589</v>
      </c>
      <c r="I1479" s="117">
        <v>1055</v>
      </c>
    </row>
    <row r="1480" spans="1:9" x14ac:dyDescent="0.2">
      <c r="A1480" s="117"/>
      <c r="B1480" s="117" t="s">
        <v>307</v>
      </c>
      <c r="C1480" s="117">
        <v>932</v>
      </c>
      <c r="D1480" s="117">
        <v>916</v>
      </c>
      <c r="E1480" s="117">
        <v>16</v>
      </c>
      <c r="F1480" s="117">
        <v>5432</v>
      </c>
      <c r="G1480" s="117">
        <v>1689</v>
      </c>
      <c r="H1480" s="117">
        <v>2314</v>
      </c>
      <c r="I1480" s="117">
        <v>1429</v>
      </c>
    </row>
    <row r="1481" spans="1:9" x14ac:dyDescent="0.2">
      <c r="A1481" s="117"/>
      <c r="B1481" s="117" t="s">
        <v>308</v>
      </c>
      <c r="C1481" s="117">
        <v>1777</v>
      </c>
      <c r="D1481" s="117">
        <v>1750</v>
      </c>
      <c r="E1481" s="117">
        <v>27</v>
      </c>
      <c r="F1481" s="117">
        <v>8329</v>
      </c>
      <c r="G1481" s="117">
        <v>2733</v>
      </c>
      <c r="H1481" s="117">
        <v>4134</v>
      </c>
      <c r="I1481" s="117">
        <v>1463</v>
      </c>
    </row>
    <row r="1482" spans="1:9" x14ac:dyDescent="0.2">
      <c r="A1482" s="117"/>
      <c r="B1482" s="117" t="s">
        <v>316</v>
      </c>
      <c r="C1482" s="117">
        <v>3121</v>
      </c>
      <c r="D1482" s="117">
        <v>3001</v>
      </c>
      <c r="E1482" s="117">
        <v>121</v>
      </c>
      <c r="F1482" s="117">
        <v>10831</v>
      </c>
      <c r="G1482" s="117">
        <v>3767</v>
      </c>
      <c r="H1482" s="117">
        <v>5382</v>
      </c>
      <c r="I1482" s="117">
        <v>1682</v>
      </c>
    </row>
    <row r="1483" spans="1:9" x14ac:dyDescent="0.2">
      <c r="A1483" s="117"/>
      <c r="B1483" s="117" t="s">
        <v>317</v>
      </c>
      <c r="C1483" s="117">
        <v>6385</v>
      </c>
      <c r="D1483" s="117">
        <v>6128</v>
      </c>
      <c r="E1483" s="117">
        <v>256</v>
      </c>
      <c r="F1483" s="117">
        <v>11609</v>
      </c>
      <c r="G1483" s="117">
        <v>3511</v>
      </c>
      <c r="H1483" s="117">
        <v>6824</v>
      </c>
      <c r="I1483" s="117">
        <v>1274</v>
      </c>
    </row>
    <row r="1484" spans="1:9" x14ac:dyDescent="0.2">
      <c r="A1484" s="117"/>
      <c r="B1484" s="117" t="s">
        <v>309</v>
      </c>
      <c r="C1484" s="117">
        <v>2862</v>
      </c>
      <c r="D1484" s="117">
        <v>2772</v>
      </c>
      <c r="E1484" s="117">
        <v>90</v>
      </c>
      <c r="F1484" s="117">
        <v>9632</v>
      </c>
      <c r="G1484" s="117">
        <v>3193</v>
      </c>
      <c r="H1484" s="117">
        <v>4926</v>
      </c>
      <c r="I1484" s="117">
        <v>1513</v>
      </c>
    </row>
    <row r="1485" spans="1:9" x14ac:dyDescent="0.2">
      <c r="A1485" s="117"/>
      <c r="B1485" s="117" t="s">
        <v>310</v>
      </c>
      <c r="C1485" s="117">
        <v>3287</v>
      </c>
      <c r="D1485" s="117">
        <v>3168</v>
      </c>
      <c r="E1485" s="117">
        <v>119</v>
      </c>
      <c r="F1485" s="117">
        <v>10336</v>
      </c>
      <c r="G1485" s="117">
        <v>3371</v>
      </c>
      <c r="H1485" s="117">
        <v>5405</v>
      </c>
      <c r="I1485" s="117">
        <v>1560</v>
      </c>
    </row>
    <row r="1486" spans="1:9" x14ac:dyDescent="0.2">
      <c r="A1486" s="117"/>
      <c r="B1486" s="117" t="s">
        <v>318</v>
      </c>
      <c r="C1486" s="117">
        <v>4042</v>
      </c>
      <c r="D1486" s="117">
        <v>3883</v>
      </c>
      <c r="E1486" s="117">
        <v>159</v>
      </c>
      <c r="F1486" s="117">
        <v>11050</v>
      </c>
      <c r="G1486" s="117">
        <v>3695</v>
      </c>
      <c r="H1486" s="117">
        <v>5789</v>
      </c>
      <c r="I1486" s="117">
        <v>1567</v>
      </c>
    </row>
    <row r="1487" spans="1:9" x14ac:dyDescent="0.2">
      <c r="A1487" s="117" t="s">
        <v>31</v>
      </c>
      <c r="B1487" s="117" t="s">
        <v>7</v>
      </c>
      <c r="C1487" s="117">
        <v>1220</v>
      </c>
      <c r="D1487" s="117">
        <v>1132</v>
      </c>
      <c r="E1487" s="117">
        <v>88</v>
      </c>
      <c r="F1487" s="117">
        <v>6435</v>
      </c>
      <c r="G1487" s="117">
        <v>1444</v>
      </c>
      <c r="H1487" s="117">
        <v>3781</v>
      </c>
      <c r="I1487" s="117">
        <v>1210</v>
      </c>
    </row>
    <row r="1488" spans="1:9" x14ac:dyDescent="0.2">
      <c r="A1488" s="117"/>
      <c r="B1488" s="117" t="s">
        <v>301</v>
      </c>
      <c r="C1488" s="117">
        <v>289</v>
      </c>
      <c r="D1488" s="117">
        <v>289</v>
      </c>
      <c r="E1488" s="117" t="s">
        <v>77</v>
      </c>
      <c r="F1488" s="117">
        <v>7246</v>
      </c>
      <c r="G1488" s="117">
        <v>659</v>
      </c>
      <c r="H1488" s="117">
        <v>6324</v>
      </c>
      <c r="I1488" s="117">
        <v>263</v>
      </c>
    </row>
    <row r="1489" spans="1:9" x14ac:dyDescent="0.2">
      <c r="A1489" s="117"/>
      <c r="B1489" s="117" t="s">
        <v>302</v>
      </c>
      <c r="C1489" s="117">
        <v>55</v>
      </c>
      <c r="D1489" s="117">
        <v>55</v>
      </c>
      <c r="E1489" s="117" t="s">
        <v>77</v>
      </c>
      <c r="F1489" s="117">
        <v>4213</v>
      </c>
      <c r="G1489" s="117">
        <v>335</v>
      </c>
      <c r="H1489" s="117">
        <v>2724</v>
      </c>
      <c r="I1489" s="117">
        <v>1154</v>
      </c>
    </row>
    <row r="1490" spans="1:9" x14ac:dyDescent="0.2">
      <c r="A1490" s="117"/>
      <c r="B1490" s="117" t="s">
        <v>303</v>
      </c>
      <c r="C1490" s="117">
        <v>142</v>
      </c>
      <c r="D1490" s="117">
        <v>142</v>
      </c>
      <c r="E1490" s="117" t="s">
        <v>77</v>
      </c>
      <c r="F1490" s="117">
        <v>2529</v>
      </c>
      <c r="G1490" s="117">
        <v>470</v>
      </c>
      <c r="H1490" s="117">
        <v>1363</v>
      </c>
      <c r="I1490" s="117">
        <v>696</v>
      </c>
    </row>
    <row r="1491" spans="1:9" x14ac:dyDescent="0.2">
      <c r="A1491" s="117"/>
      <c r="B1491" s="117" t="s">
        <v>304</v>
      </c>
      <c r="C1491" s="117">
        <v>457</v>
      </c>
      <c r="D1491" s="117">
        <v>365</v>
      </c>
      <c r="E1491" s="117">
        <v>93</v>
      </c>
      <c r="F1491" s="117">
        <v>4448</v>
      </c>
      <c r="G1491" s="117">
        <v>808</v>
      </c>
      <c r="H1491" s="117">
        <v>2750</v>
      </c>
      <c r="I1491" s="117">
        <v>890</v>
      </c>
    </row>
    <row r="1492" spans="1:9" x14ac:dyDescent="0.2">
      <c r="A1492" s="117"/>
      <c r="B1492" s="117" t="s">
        <v>305</v>
      </c>
      <c r="C1492" s="117">
        <v>283</v>
      </c>
      <c r="D1492" s="117">
        <v>238</v>
      </c>
      <c r="E1492" s="117">
        <v>46</v>
      </c>
      <c r="F1492" s="117">
        <v>4435</v>
      </c>
      <c r="G1492" s="117">
        <v>802</v>
      </c>
      <c r="H1492" s="117">
        <v>2550</v>
      </c>
      <c r="I1492" s="117">
        <v>1083</v>
      </c>
    </row>
    <row r="1493" spans="1:9" x14ac:dyDescent="0.2">
      <c r="A1493" s="117"/>
      <c r="B1493" s="117" t="s">
        <v>306</v>
      </c>
      <c r="C1493" s="117">
        <v>459</v>
      </c>
      <c r="D1493" s="117">
        <v>446</v>
      </c>
      <c r="E1493" s="117">
        <v>13</v>
      </c>
      <c r="F1493" s="117">
        <v>4741</v>
      </c>
      <c r="G1493" s="117">
        <v>1079</v>
      </c>
      <c r="H1493" s="117">
        <v>2640</v>
      </c>
      <c r="I1493" s="117">
        <v>1023</v>
      </c>
    </row>
    <row r="1494" spans="1:9" x14ac:dyDescent="0.2">
      <c r="A1494" s="117"/>
      <c r="B1494" s="117" t="s">
        <v>307</v>
      </c>
      <c r="C1494" s="117">
        <v>675</v>
      </c>
      <c r="D1494" s="117">
        <v>644</v>
      </c>
      <c r="E1494" s="117">
        <v>30</v>
      </c>
      <c r="F1494" s="117">
        <v>6842</v>
      </c>
      <c r="G1494" s="117">
        <v>1501</v>
      </c>
      <c r="H1494" s="117">
        <v>3548</v>
      </c>
      <c r="I1494" s="117">
        <v>1793</v>
      </c>
    </row>
    <row r="1495" spans="1:9" x14ac:dyDescent="0.2">
      <c r="A1495" s="117"/>
      <c r="B1495" s="117" t="s">
        <v>308</v>
      </c>
      <c r="C1495" s="117">
        <v>1328</v>
      </c>
      <c r="D1495" s="117">
        <v>1231</v>
      </c>
      <c r="E1495" s="117">
        <v>97</v>
      </c>
      <c r="F1495" s="117">
        <v>8609</v>
      </c>
      <c r="G1495" s="117">
        <v>2483</v>
      </c>
      <c r="H1495" s="117">
        <v>4680</v>
      </c>
      <c r="I1495" s="117">
        <v>1446</v>
      </c>
    </row>
    <row r="1496" spans="1:9" x14ac:dyDescent="0.2">
      <c r="A1496" s="117"/>
      <c r="B1496" s="117" t="s">
        <v>316</v>
      </c>
      <c r="C1496" s="117">
        <v>2571</v>
      </c>
      <c r="D1496" s="117">
        <v>2440</v>
      </c>
      <c r="E1496" s="117">
        <v>132</v>
      </c>
      <c r="F1496" s="117">
        <v>10882</v>
      </c>
      <c r="G1496" s="117">
        <v>2777</v>
      </c>
      <c r="H1496" s="117">
        <v>6149</v>
      </c>
      <c r="I1496" s="117">
        <v>1956</v>
      </c>
    </row>
    <row r="1497" spans="1:9" x14ac:dyDescent="0.2">
      <c r="A1497" s="117"/>
      <c r="B1497" s="117" t="s">
        <v>317</v>
      </c>
      <c r="C1497" s="117">
        <v>6509</v>
      </c>
      <c r="D1497" s="117">
        <v>5981</v>
      </c>
      <c r="E1497" s="117">
        <v>527</v>
      </c>
      <c r="F1497" s="117">
        <v>10291</v>
      </c>
      <c r="G1497" s="117">
        <v>2544</v>
      </c>
      <c r="H1497" s="117">
        <v>6933</v>
      </c>
      <c r="I1497" s="117">
        <v>815</v>
      </c>
    </row>
    <row r="1498" spans="1:9" x14ac:dyDescent="0.2">
      <c r="A1498" s="117"/>
      <c r="B1498" s="117" t="s">
        <v>309</v>
      </c>
      <c r="C1498" s="117">
        <v>2934</v>
      </c>
      <c r="D1498" s="117">
        <v>2727</v>
      </c>
      <c r="E1498" s="117">
        <v>207</v>
      </c>
      <c r="F1498" s="117">
        <v>9770</v>
      </c>
      <c r="G1498" s="117">
        <v>2597</v>
      </c>
      <c r="H1498" s="117">
        <v>5696</v>
      </c>
      <c r="I1498" s="117">
        <v>1477</v>
      </c>
    </row>
    <row r="1499" spans="1:9" x14ac:dyDescent="0.2">
      <c r="A1499" s="117"/>
      <c r="B1499" s="117" t="s">
        <v>310</v>
      </c>
      <c r="C1499" s="117">
        <v>3383</v>
      </c>
      <c r="D1499" s="117">
        <v>3159</v>
      </c>
      <c r="E1499" s="117">
        <v>225</v>
      </c>
      <c r="F1499" s="117">
        <v>10275</v>
      </c>
      <c r="G1499" s="117">
        <v>2734</v>
      </c>
      <c r="H1499" s="117">
        <v>6042</v>
      </c>
      <c r="I1499" s="117">
        <v>1499</v>
      </c>
    </row>
    <row r="1500" spans="1:9" x14ac:dyDescent="0.2">
      <c r="A1500" s="117"/>
      <c r="B1500" s="117" t="s">
        <v>318</v>
      </c>
      <c r="C1500" s="117">
        <v>4147</v>
      </c>
      <c r="D1500" s="117">
        <v>3857</v>
      </c>
      <c r="E1500" s="117">
        <v>290</v>
      </c>
      <c r="F1500" s="117">
        <v>10646</v>
      </c>
      <c r="G1500" s="117">
        <v>2683</v>
      </c>
      <c r="H1500" s="117">
        <v>6463</v>
      </c>
      <c r="I1500" s="117">
        <v>1500</v>
      </c>
    </row>
    <row r="1501" spans="1:9" x14ac:dyDescent="0.2">
      <c r="A1501" s="117" t="s">
        <v>256</v>
      </c>
      <c r="B1501" s="117"/>
      <c r="C1501" s="117"/>
      <c r="D1501" s="117"/>
      <c r="E1501" s="117"/>
      <c r="F1501" s="117"/>
      <c r="G1501" s="117"/>
      <c r="H1501" s="117"/>
      <c r="I1501" s="117"/>
    </row>
    <row r="1502" spans="1:9" x14ac:dyDescent="0.2">
      <c r="A1502" s="117" t="s">
        <v>7</v>
      </c>
      <c r="B1502" s="117" t="s">
        <v>7</v>
      </c>
      <c r="C1502" s="117">
        <v>1090</v>
      </c>
      <c r="D1502" s="117">
        <v>1046</v>
      </c>
      <c r="E1502" s="117">
        <v>44</v>
      </c>
      <c r="F1502" s="117">
        <v>6049</v>
      </c>
      <c r="G1502" s="117">
        <v>1109</v>
      </c>
      <c r="H1502" s="117">
        <v>3771</v>
      </c>
      <c r="I1502" s="117">
        <v>1169</v>
      </c>
    </row>
    <row r="1503" spans="1:9" x14ac:dyDescent="0.2">
      <c r="A1503" s="117"/>
      <c r="B1503" s="117" t="s">
        <v>301</v>
      </c>
      <c r="C1503" s="117">
        <v>253</v>
      </c>
      <c r="D1503" s="117">
        <v>253</v>
      </c>
      <c r="E1503" s="117" t="s">
        <v>77</v>
      </c>
      <c r="F1503" s="117">
        <v>6909</v>
      </c>
      <c r="G1503" s="117">
        <v>760</v>
      </c>
      <c r="H1503" s="117">
        <v>5866</v>
      </c>
      <c r="I1503" s="117">
        <v>283</v>
      </c>
    </row>
    <row r="1504" spans="1:9" x14ac:dyDescent="0.2">
      <c r="A1504" s="117"/>
      <c r="B1504" s="117" t="s">
        <v>302</v>
      </c>
      <c r="C1504" s="117">
        <v>70</v>
      </c>
      <c r="D1504" s="117">
        <v>70</v>
      </c>
      <c r="E1504" s="117" t="s">
        <v>77</v>
      </c>
      <c r="F1504" s="117">
        <v>3427</v>
      </c>
      <c r="G1504" s="117">
        <v>357</v>
      </c>
      <c r="H1504" s="117">
        <v>2131</v>
      </c>
      <c r="I1504" s="117">
        <v>938</v>
      </c>
    </row>
    <row r="1505" spans="1:9" x14ac:dyDescent="0.2">
      <c r="A1505" s="117"/>
      <c r="B1505" s="117" t="s">
        <v>303</v>
      </c>
      <c r="C1505" s="117">
        <v>142</v>
      </c>
      <c r="D1505" s="117">
        <v>132</v>
      </c>
      <c r="E1505" s="117">
        <v>10</v>
      </c>
      <c r="F1505" s="117">
        <v>2047</v>
      </c>
      <c r="G1505" s="117">
        <v>303</v>
      </c>
      <c r="H1505" s="117">
        <v>1250</v>
      </c>
      <c r="I1505" s="117">
        <v>493</v>
      </c>
    </row>
    <row r="1506" spans="1:9" x14ac:dyDescent="0.2">
      <c r="A1506" s="117"/>
      <c r="B1506" s="117" t="s">
        <v>304</v>
      </c>
      <c r="C1506" s="117">
        <v>309</v>
      </c>
      <c r="D1506" s="117">
        <v>245</v>
      </c>
      <c r="E1506" s="117">
        <v>64</v>
      </c>
      <c r="F1506" s="117">
        <v>2871</v>
      </c>
      <c r="G1506" s="117">
        <v>413</v>
      </c>
      <c r="H1506" s="117">
        <v>1861</v>
      </c>
      <c r="I1506" s="117">
        <v>597</v>
      </c>
    </row>
    <row r="1507" spans="1:9" x14ac:dyDescent="0.2">
      <c r="A1507" s="117"/>
      <c r="B1507" s="117" t="s">
        <v>305</v>
      </c>
      <c r="C1507" s="117">
        <v>293</v>
      </c>
      <c r="D1507" s="117">
        <v>280</v>
      </c>
      <c r="E1507" s="117">
        <v>13</v>
      </c>
      <c r="F1507" s="117">
        <v>3278</v>
      </c>
      <c r="G1507" s="117">
        <v>549</v>
      </c>
      <c r="H1507" s="117">
        <v>1995</v>
      </c>
      <c r="I1507" s="117">
        <v>734</v>
      </c>
    </row>
    <row r="1508" spans="1:9" x14ac:dyDescent="0.2">
      <c r="A1508" s="117"/>
      <c r="B1508" s="117" t="s">
        <v>306</v>
      </c>
      <c r="C1508" s="117">
        <v>484</v>
      </c>
      <c r="D1508" s="117">
        <v>484</v>
      </c>
      <c r="E1508" s="117" t="s">
        <v>77</v>
      </c>
      <c r="F1508" s="117">
        <v>4149</v>
      </c>
      <c r="G1508" s="117">
        <v>762</v>
      </c>
      <c r="H1508" s="117">
        <v>2249</v>
      </c>
      <c r="I1508" s="117">
        <v>1137</v>
      </c>
    </row>
    <row r="1509" spans="1:9" x14ac:dyDescent="0.2">
      <c r="A1509" s="117"/>
      <c r="B1509" s="117" t="s">
        <v>307</v>
      </c>
      <c r="C1509" s="117">
        <v>822</v>
      </c>
      <c r="D1509" s="117">
        <v>815</v>
      </c>
      <c r="E1509" s="117">
        <v>7</v>
      </c>
      <c r="F1509" s="117">
        <v>5684</v>
      </c>
      <c r="G1509" s="117">
        <v>1143</v>
      </c>
      <c r="H1509" s="117">
        <v>3234</v>
      </c>
      <c r="I1509" s="117">
        <v>1308</v>
      </c>
    </row>
    <row r="1510" spans="1:9" x14ac:dyDescent="0.2">
      <c r="A1510" s="117"/>
      <c r="B1510" s="117" t="s">
        <v>308</v>
      </c>
      <c r="C1510" s="117">
        <v>1522</v>
      </c>
      <c r="D1510" s="117">
        <v>1484</v>
      </c>
      <c r="E1510" s="117">
        <v>38</v>
      </c>
      <c r="F1510" s="117">
        <v>9270</v>
      </c>
      <c r="G1510" s="117">
        <v>1927</v>
      </c>
      <c r="H1510" s="117">
        <v>5380</v>
      </c>
      <c r="I1510" s="117">
        <v>1962</v>
      </c>
    </row>
    <row r="1511" spans="1:9" x14ac:dyDescent="0.2">
      <c r="A1511" s="117"/>
      <c r="B1511" s="117" t="s">
        <v>316</v>
      </c>
      <c r="C1511" s="117">
        <v>2968</v>
      </c>
      <c r="D1511" s="117">
        <v>2837</v>
      </c>
      <c r="E1511" s="117">
        <v>132</v>
      </c>
      <c r="F1511" s="117">
        <v>13260</v>
      </c>
      <c r="G1511" s="117">
        <v>2659</v>
      </c>
      <c r="H1511" s="117">
        <v>8446</v>
      </c>
      <c r="I1511" s="117">
        <v>2155</v>
      </c>
    </row>
    <row r="1512" spans="1:9" x14ac:dyDescent="0.2">
      <c r="A1512" s="117"/>
      <c r="B1512" s="117" t="s">
        <v>317</v>
      </c>
      <c r="C1512" s="117">
        <v>6035</v>
      </c>
      <c r="D1512" s="117">
        <v>5724</v>
      </c>
      <c r="E1512" s="117">
        <v>311</v>
      </c>
      <c r="F1512" s="117">
        <v>13064</v>
      </c>
      <c r="G1512" s="117">
        <v>2431</v>
      </c>
      <c r="H1512" s="117">
        <v>9396</v>
      </c>
      <c r="I1512" s="117">
        <v>1237</v>
      </c>
    </row>
    <row r="1513" spans="1:9" x14ac:dyDescent="0.2">
      <c r="A1513" s="117"/>
      <c r="B1513" s="117" t="s">
        <v>309</v>
      </c>
      <c r="C1513" s="117">
        <v>2813</v>
      </c>
      <c r="D1513" s="117">
        <v>2694</v>
      </c>
      <c r="E1513" s="117">
        <v>118</v>
      </c>
      <c r="F1513" s="117">
        <v>11307</v>
      </c>
      <c r="G1513" s="117">
        <v>2267</v>
      </c>
      <c r="H1513" s="117">
        <v>7139</v>
      </c>
      <c r="I1513" s="117">
        <v>1901</v>
      </c>
    </row>
    <row r="1514" spans="1:9" x14ac:dyDescent="0.2">
      <c r="A1514" s="117"/>
      <c r="B1514" s="117" t="s">
        <v>310</v>
      </c>
      <c r="C1514" s="117">
        <v>3238</v>
      </c>
      <c r="D1514" s="117">
        <v>3087</v>
      </c>
      <c r="E1514" s="117">
        <v>152</v>
      </c>
      <c r="F1514" s="117">
        <v>12049</v>
      </c>
      <c r="G1514" s="117">
        <v>2427</v>
      </c>
      <c r="H1514" s="117">
        <v>7759</v>
      </c>
      <c r="I1514" s="117">
        <v>1863</v>
      </c>
    </row>
    <row r="1515" spans="1:9" x14ac:dyDescent="0.2">
      <c r="A1515" s="117"/>
      <c r="B1515" s="117" t="s">
        <v>318</v>
      </c>
      <c r="C1515" s="117">
        <v>4008</v>
      </c>
      <c r="D1515" s="117">
        <v>3815</v>
      </c>
      <c r="E1515" s="117">
        <v>192</v>
      </c>
      <c r="F1515" s="117">
        <v>13194</v>
      </c>
      <c r="G1515" s="117">
        <v>2581</v>
      </c>
      <c r="H1515" s="117">
        <v>8768</v>
      </c>
      <c r="I1515" s="117">
        <v>1844</v>
      </c>
    </row>
    <row r="1516" spans="1:9" x14ac:dyDescent="0.2">
      <c r="A1516" s="117" t="s">
        <v>30</v>
      </c>
      <c r="B1516" s="117" t="s">
        <v>7</v>
      </c>
      <c r="C1516" s="117">
        <v>1009</v>
      </c>
      <c r="D1516" s="117">
        <v>994</v>
      </c>
      <c r="E1516" s="117">
        <v>15</v>
      </c>
      <c r="F1516" s="117">
        <v>5330</v>
      </c>
      <c r="G1516" s="117">
        <v>1111</v>
      </c>
      <c r="H1516" s="117">
        <v>3210</v>
      </c>
      <c r="I1516" s="117">
        <v>1008</v>
      </c>
    </row>
    <row r="1517" spans="1:9" x14ac:dyDescent="0.2">
      <c r="A1517" s="117"/>
      <c r="B1517" s="117" t="s">
        <v>301</v>
      </c>
      <c r="C1517" s="117">
        <v>261</v>
      </c>
      <c r="D1517" s="117">
        <v>261</v>
      </c>
      <c r="E1517" s="117" t="s">
        <v>77</v>
      </c>
      <c r="F1517" s="117">
        <v>7048</v>
      </c>
      <c r="G1517" s="117">
        <v>815</v>
      </c>
      <c r="H1517" s="117">
        <v>5901</v>
      </c>
      <c r="I1517" s="117">
        <v>332</v>
      </c>
    </row>
    <row r="1518" spans="1:9" x14ac:dyDescent="0.2">
      <c r="A1518" s="117"/>
      <c r="B1518" s="117" t="s">
        <v>302</v>
      </c>
      <c r="C1518" s="117">
        <v>77</v>
      </c>
      <c r="D1518" s="117">
        <v>77</v>
      </c>
      <c r="E1518" s="117" t="s">
        <v>77</v>
      </c>
      <c r="F1518" s="117">
        <v>3500</v>
      </c>
      <c r="G1518" s="117">
        <v>405</v>
      </c>
      <c r="H1518" s="117">
        <v>2248</v>
      </c>
      <c r="I1518" s="117">
        <v>847</v>
      </c>
    </row>
    <row r="1519" spans="1:9" x14ac:dyDescent="0.2">
      <c r="A1519" s="117"/>
      <c r="B1519" s="117" t="s">
        <v>303</v>
      </c>
      <c r="C1519" s="117">
        <v>135</v>
      </c>
      <c r="D1519" s="117">
        <v>135</v>
      </c>
      <c r="E1519" s="117" t="s">
        <v>77</v>
      </c>
      <c r="F1519" s="117">
        <v>1722</v>
      </c>
      <c r="G1519" s="117">
        <v>293</v>
      </c>
      <c r="H1519" s="117">
        <v>1039</v>
      </c>
      <c r="I1519" s="117">
        <v>390</v>
      </c>
    </row>
    <row r="1520" spans="1:9" x14ac:dyDescent="0.2">
      <c r="A1520" s="117"/>
      <c r="B1520" s="117" t="s">
        <v>304</v>
      </c>
      <c r="C1520" s="117">
        <v>188</v>
      </c>
      <c r="D1520" s="117">
        <v>188</v>
      </c>
      <c r="E1520" s="117" t="s">
        <v>77</v>
      </c>
      <c r="F1520" s="117">
        <v>1860</v>
      </c>
      <c r="G1520" s="117">
        <v>316</v>
      </c>
      <c r="H1520" s="117">
        <v>1174</v>
      </c>
      <c r="I1520" s="117">
        <v>369</v>
      </c>
    </row>
    <row r="1521" spans="1:9" x14ac:dyDescent="0.2">
      <c r="A1521" s="117"/>
      <c r="B1521" s="117" t="s">
        <v>305</v>
      </c>
      <c r="C1521" s="117">
        <v>274</v>
      </c>
      <c r="D1521" s="117">
        <v>274</v>
      </c>
      <c r="E1521" s="117" t="s">
        <v>77</v>
      </c>
      <c r="F1521" s="117">
        <v>2527</v>
      </c>
      <c r="G1521" s="117">
        <v>450</v>
      </c>
      <c r="H1521" s="117">
        <v>1452</v>
      </c>
      <c r="I1521" s="117">
        <v>625</v>
      </c>
    </row>
    <row r="1522" spans="1:9" x14ac:dyDescent="0.2">
      <c r="A1522" s="117"/>
      <c r="B1522" s="117" t="s">
        <v>306</v>
      </c>
      <c r="C1522" s="117">
        <v>575</v>
      </c>
      <c r="D1522" s="117">
        <v>575</v>
      </c>
      <c r="E1522" s="117" t="s">
        <v>77</v>
      </c>
      <c r="F1522" s="117">
        <v>3512</v>
      </c>
      <c r="G1522" s="117">
        <v>725</v>
      </c>
      <c r="H1522" s="117">
        <v>1815</v>
      </c>
      <c r="I1522" s="117">
        <v>972</v>
      </c>
    </row>
    <row r="1523" spans="1:9" x14ac:dyDescent="0.2">
      <c r="A1523" s="117"/>
      <c r="B1523" s="117" t="s">
        <v>307</v>
      </c>
      <c r="C1523" s="117">
        <v>1012</v>
      </c>
      <c r="D1523" s="117">
        <v>1012</v>
      </c>
      <c r="E1523" s="117" t="s">
        <v>77</v>
      </c>
      <c r="F1523" s="117">
        <v>4793</v>
      </c>
      <c r="G1523" s="117">
        <v>1224</v>
      </c>
      <c r="H1523" s="117">
        <v>2606</v>
      </c>
      <c r="I1523" s="117">
        <v>963</v>
      </c>
    </row>
    <row r="1524" spans="1:9" x14ac:dyDescent="0.2">
      <c r="A1524" s="117"/>
      <c r="B1524" s="117" t="s">
        <v>308</v>
      </c>
      <c r="C1524" s="117">
        <v>1813</v>
      </c>
      <c r="D1524" s="117">
        <v>1790</v>
      </c>
      <c r="E1524" s="117">
        <v>23</v>
      </c>
      <c r="F1524" s="117">
        <v>9005</v>
      </c>
      <c r="G1524" s="117">
        <v>2074</v>
      </c>
      <c r="H1524" s="117">
        <v>5034</v>
      </c>
      <c r="I1524" s="117">
        <v>1897</v>
      </c>
    </row>
    <row r="1525" spans="1:9" x14ac:dyDescent="0.2">
      <c r="A1525" s="117"/>
      <c r="B1525" s="117" t="s">
        <v>316</v>
      </c>
      <c r="C1525" s="117">
        <v>3104</v>
      </c>
      <c r="D1525" s="117">
        <v>3028</v>
      </c>
      <c r="E1525" s="117">
        <v>76</v>
      </c>
      <c r="F1525" s="117">
        <v>13460</v>
      </c>
      <c r="G1525" s="117">
        <v>3085</v>
      </c>
      <c r="H1525" s="117">
        <v>8419</v>
      </c>
      <c r="I1525" s="117">
        <v>1956</v>
      </c>
    </row>
    <row r="1526" spans="1:9" x14ac:dyDescent="0.2">
      <c r="A1526" s="117"/>
      <c r="B1526" s="117" t="s">
        <v>317</v>
      </c>
      <c r="C1526" s="117">
        <v>5655</v>
      </c>
      <c r="D1526" s="117">
        <v>5509</v>
      </c>
      <c r="E1526" s="117">
        <v>146</v>
      </c>
      <c r="F1526" s="117">
        <v>14148</v>
      </c>
      <c r="G1526" s="117">
        <v>3071</v>
      </c>
      <c r="H1526" s="117">
        <v>9315</v>
      </c>
      <c r="I1526" s="117">
        <v>1762</v>
      </c>
    </row>
    <row r="1527" spans="1:9" x14ac:dyDescent="0.2">
      <c r="A1527" s="117"/>
      <c r="B1527" s="117" t="s">
        <v>309</v>
      </c>
      <c r="C1527" s="117">
        <v>2734</v>
      </c>
      <c r="D1527" s="117">
        <v>2677</v>
      </c>
      <c r="E1527" s="117">
        <v>56</v>
      </c>
      <c r="F1527" s="117">
        <v>11175</v>
      </c>
      <c r="G1527" s="117">
        <v>2545</v>
      </c>
      <c r="H1527" s="117">
        <v>6729</v>
      </c>
      <c r="I1527" s="117">
        <v>1900</v>
      </c>
    </row>
    <row r="1528" spans="1:9" x14ac:dyDescent="0.2">
      <c r="A1528" s="117"/>
      <c r="B1528" s="117" t="s">
        <v>310</v>
      </c>
      <c r="C1528" s="117">
        <v>3108</v>
      </c>
      <c r="D1528" s="117">
        <v>3033</v>
      </c>
      <c r="E1528" s="117">
        <v>75</v>
      </c>
      <c r="F1528" s="117">
        <v>12005</v>
      </c>
      <c r="G1528" s="117">
        <v>2805</v>
      </c>
      <c r="H1528" s="117">
        <v>7322</v>
      </c>
      <c r="I1528" s="117">
        <v>1879</v>
      </c>
    </row>
    <row r="1529" spans="1:9" x14ac:dyDescent="0.2">
      <c r="A1529" s="117"/>
      <c r="B1529" s="117" t="s">
        <v>318</v>
      </c>
      <c r="C1529" s="117">
        <v>3781</v>
      </c>
      <c r="D1529" s="117">
        <v>3686</v>
      </c>
      <c r="E1529" s="117">
        <v>94</v>
      </c>
      <c r="F1529" s="117">
        <v>13642</v>
      </c>
      <c r="G1529" s="117">
        <v>3081</v>
      </c>
      <c r="H1529" s="117">
        <v>8657</v>
      </c>
      <c r="I1529" s="117">
        <v>1904</v>
      </c>
    </row>
    <row r="1530" spans="1:9" x14ac:dyDescent="0.2">
      <c r="A1530" s="117" t="s">
        <v>31</v>
      </c>
      <c r="B1530" s="117" t="s">
        <v>7</v>
      </c>
      <c r="C1530" s="117">
        <v>1167</v>
      </c>
      <c r="D1530" s="117">
        <v>1095</v>
      </c>
      <c r="E1530" s="117">
        <v>72</v>
      </c>
      <c r="F1530" s="117">
        <v>6726</v>
      </c>
      <c r="G1530" s="117">
        <v>1106</v>
      </c>
      <c r="H1530" s="117">
        <v>4299</v>
      </c>
      <c r="I1530" s="117">
        <v>1321</v>
      </c>
    </row>
    <row r="1531" spans="1:9" x14ac:dyDescent="0.2">
      <c r="A1531" s="117"/>
      <c r="B1531" s="117" t="s">
        <v>301</v>
      </c>
      <c r="C1531" s="117">
        <v>245</v>
      </c>
      <c r="D1531" s="117">
        <v>245</v>
      </c>
      <c r="E1531" s="117" t="s">
        <v>77</v>
      </c>
      <c r="F1531" s="117">
        <v>6763</v>
      </c>
      <c r="G1531" s="117">
        <v>702</v>
      </c>
      <c r="H1531" s="117">
        <v>5829</v>
      </c>
      <c r="I1531" s="117">
        <v>232</v>
      </c>
    </row>
    <row r="1532" spans="1:9" x14ac:dyDescent="0.2">
      <c r="A1532" s="117"/>
      <c r="B1532" s="117" t="s">
        <v>302</v>
      </c>
      <c r="C1532" s="117">
        <v>62</v>
      </c>
      <c r="D1532" s="117">
        <v>62</v>
      </c>
      <c r="E1532" s="117" t="s">
        <v>77</v>
      </c>
      <c r="F1532" s="117">
        <v>3350</v>
      </c>
      <c r="G1532" s="117">
        <v>307</v>
      </c>
      <c r="H1532" s="117">
        <v>2009</v>
      </c>
      <c r="I1532" s="117">
        <v>1034</v>
      </c>
    </row>
    <row r="1533" spans="1:9" x14ac:dyDescent="0.2">
      <c r="A1533" s="117"/>
      <c r="B1533" s="117" t="s">
        <v>303</v>
      </c>
      <c r="C1533" s="117">
        <v>150</v>
      </c>
      <c r="D1533" s="117">
        <v>130</v>
      </c>
      <c r="E1533" s="117">
        <v>20</v>
      </c>
      <c r="F1533" s="117">
        <v>2394</v>
      </c>
      <c r="G1533" s="117">
        <v>314</v>
      </c>
      <c r="H1533" s="117">
        <v>1477</v>
      </c>
      <c r="I1533" s="117">
        <v>604</v>
      </c>
    </row>
    <row r="1534" spans="1:9" x14ac:dyDescent="0.2">
      <c r="A1534" s="117"/>
      <c r="B1534" s="117" t="s">
        <v>304</v>
      </c>
      <c r="C1534" s="117">
        <v>440</v>
      </c>
      <c r="D1534" s="117">
        <v>307</v>
      </c>
      <c r="E1534" s="117">
        <v>133</v>
      </c>
      <c r="F1534" s="117">
        <v>3966</v>
      </c>
      <c r="G1534" s="117">
        <v>518</v>
      </c>
      <c r="H1534" s="117">
        <v>2604</v>
      </c>
      <c r="I1534" s="117">
        <v>844</v>
      </c>
    </row>
    <row r="1535" spans="1:9" x14ac:dyDescent="0.2">
      <c r="A1535" s="117"/>
      <c r="B1535" s="117" t="s">
        <v>305</v>
      </c>
      <c r="C1535" s="117">
        <v>312</v>
      </c>
      <c r="D1535" s="117">
        <v>287</v>
      </c>
      <c r="E1535" s="117">
        <v>25</v>
      </c>
      <c r="F1535" s="117">
        <v>4047</v>
      </c>
      <c r="G1535" s="117">
        <v>650</v>
      </c>
      <c r="H1535" s="117">
        <v>2552</v>
      </c>
      <c r="I1535" s="117">
        <v>846</v>
      </c>
    </row>
    <row r="1536" spans="1:9" x14ac:dyDescent="0.2">
      <c r="A1536" s="117"/>
      <c r="B1536" s="117" t="s">
        <v>306</v>
      </c>
      <c r="C1536" s="117">
        <v>392</v>
      </c>
      <c r="D1536" s="117">
        <v>392</v>
      </c>
      <c r="E1536" s="117" t="s">
        <v>77</v>
      </c>
      <c r="F1536" s="117">
        <v>4791</v>
      </c>
      <c r="G1536" s="117">
        <v>800</v>
      </c>
      <c r="H1536" s="117">
        <v>2687</v>
      </c>
      <c r="I1536" s="117">
        <v>1304</v>
      </c>
    </row>
    <row r="1537" spans="1:9" x14ac:dyDescent="0.2">
      <c r="A1537" s="117"/>
      <c r="B1537" s="117" t="s">
        <v>307</v>
      </c>
      <c r="C1537" s="117">
        <v>639</v>
      </c>
      <c r="D1537" s="117">
        <v>626</v>
      </c>
      <c r="E1537" s="117">
        <v>13</v>
      </c>
      <c r="F1537" s="117">
        <v>6543</v>
      </c>
      <c r="G1537" s="117">
        <v>1065</v>
      </c>
      <c r="H1537" s="117">
        <v>3838</v>
      </c>
      <c r="I1537" s="117">
        <v>1640</v>
      </c>
    </row>
    <row r="1538" spans="1:9" x14ac:dyDescent="0.2">
      <c r="A1538" s="117"/>
      <c r="B1538" s="117" t="s">
        <v>308</v>
      </c>
      <c r="C1538" s="117">
        <v>1255</v>
      </c>
      <c r="D1538" s="117">
        <v>1204</v>
      </c>
      <c r="E1538" s="117">
        <v>52</v>
      </c>
      <c r="F1538" s="117">
        <v>9511</v>
      </c>
      <c r="G1538" s="117">
        <v>1793</v>
      </c>
      <c r="H1538" s="117">
        <v>5696</v>
      </c>
      <c r="I1538" s="117">
        <v>2022</v>
      </c>
    </row>
    <row r="1539" spans="1:9" x14ac:dyDescent="0.2">
      <c r="A1539" s="117"/>
      <c r="B1539" s="117" t="s">
        <v>316</v>
      </c>
      <c r="C1539" s="117">
        <v>2865</v>
      </c>
      <c r="D1539" s="117">
        <v>2691</v>
      </c>
      <c r="E1539" s="117">
        <v>174</v>
      </c>
      <c r="F1539" s="117">
        <v>13109</v>
      </c>
      <c r="G1539" s="117">
        <v>2334</v>
      </c>
      <c r="H1539" s="117">
        <v>8467</v>
      </c>
      <c r="I1539" s="117">
        <v>2307</v>
      </c>
    </row>
    <row r="1540" spans="1:9" x14ac:dyDescent="0.2">
      <c r="A1540" s="117"/>
      <c r="B1540" s="117" t="s">
        <v>317</v>
      </c>
      <c r="C1540" s="117">
        <v>6201</v>
      </c>
      <c r="D1540" s="117">
        <v>5818</v>
      </c>
      <c r="E1540" s="117">
        <v>384</v>
      </c>
      <c r="F1540" s="117">
        <v>12590</v>
      </c>
      <c r="G1540" s="117">
        <v>2151</v>
      </c>
      <c r="H1540" s="117">
        <v>9431</v>
      </c>
      <c r="I1540" s="117">
        <v>1007</v>
      </c>
    </row>
    <row r="1541" spans="1:9" x14ac:dyDescent="0.2">
      <c r="A1541" s="117"/>
      <c r="B1541" s="117" t="s">
        <v>309</v>
      </c>
      <c r="C1541" s="117">
        <v>2873</v>
      </c>
      <c r="D1541" s="117">
        <v>2707</v>
      </c>
      <c r="E1541" s="117">
        <v>165</v>
      </c>
      <c r="F1541" s="117">
        <v>11408</v>
      </c>
      <c r="G1541" s="117">
        <v>2056</v>
      </c>
      <c r="H1541" s="117">
        <v>7451</v>
      </c>
      <c r="I1541" s="117">
        <v>1901</v>
      </c>
    </row>
    <row r="1542" spans="1:9" x14ac:dyDescent="0.2">
      <c r="A1542" s="117"/>
      <c r="B1542" s="117" t="s">
        <v>310</v>
      </c>
      <c r="C1542" s="117">
        <v>3332</v>
      </c>
      <c r="D1542" s="117">
        <v>3125</v>
      </c>
      <c r="E1542" s="117">
        <v>207</v>
      </c>
      <c r="F1542" s="117">
        <v>12080</v>
      </c>
      <c r="G1542" s="117">
        <v>2157</v>
      </c>
      <c r="H1542" s="117">
        <v>8071</v>
      </c>
      <c r="I1542" s="117">
        <v>1852</v>
      </c>
    </row>
    <row r="1543" spans="1:9" x14ac:dyDescent="0.2">
      <c r="A1543" s="117"/>
      <c r="B1543" s="117" t="s">
        <v>318</v>
      </c>
      <c r="C1543" s="117">
        <v>4152</v>
      </c>
      <c r="D1543" s="117">
        <v>3897</v>
      </c>
      <c r="E1543" s="117">
        <v>255</v>
      </c>
      <c r="F1543" s="117">
        <v>12908</v>
      </c>
      <c r="G1543" s="117">
        <v>2264</v>
      </c>
      <c r="H1543" s="117">
        <v>8839</v>
      </c>
      <c r="I1543" s="117">
        <v>1806</v>
      </c>
    </row>
    <row r="1544" spans="1:9" x14ac:dyDescent="0.2">
      <c r="A1544" s="117" t="s">
        <v>257</v>
      </c>
      <c r="B1544" s="117"/>
      <c r="C1544" s="117"/>
      <c r="D1544" s="117"/>
      <c r="E1544" s="117"/>
      <c r="F1544" s="117"/>
      <c r="G1544" s="117"/>
      <c r="H1544" s="117"/>
      <c r="I1544" s="117"/>
    </row>
    <row r="1545" spans="1:9" x14ac:dyDescent="0.2">
      <c r="A1545" s="117" t="s">
        <v>7</v>
      </c>
      <c r="B1545" s="117" t="s">
        <v>7</v>
      </c>
      <c r="C1545" s="117">
        <v>1577</v>
      </c>
      <c r="D1545" s="117">
        <v>1548</v>
      </c>
      <c r="E1545" s="117">
        <v>29</v>
      </c>
      <c r="F1545" s="117">
        <v>6281</v>
      </c>
      <c r="G1545" s="117">
        <v>1263</v>
      </c>
      <c r="H1545" s="117">
        <v>3990</v>
      </c>
      <c r="I1545" s="117">
        <v>1028</v>
      </c>
    </row>
    <row r="1546" spans="1:9" x14ac:dyDescent="0.2">
      <c r="A1546" s="117"/>
      <c r="B1546" s="117" t="s">
        <v>301</v>
      </c>
      <c r="C1546" s="117">
        <v>330</v>
      </c>
      <c r="D1546" s="117">
        <v>330</v>
      </c>
      <c r="E1546" s="117" t="s">
        <v>77</v>
      </c>
      <c r="F1546" s="117">
        <v>5225</v>
      </c>
      <c r="G1546" s="117">
        <v>612</v>
      </c>
      <c r="H1546" s="117">
        <v>3805</v>
      </c>
      <c r="I1546" s="117">
        <v>809</v>
      </c>
    </row>
    <row r="1547" spans="1:9" x14ac:dyDescent="0.2">
      <c r="A1547" s="117"/>
      <c r="B1547" s="117" t="s">
        <v>302</v>
      </c>
      <c r="C1547" s="117">
        <v>102</v>
      </c>
      <c r="D1547" s="117">
        <v>102</v>
      </c>
      <c r="E1547" s="117" t="s">
        <v>77</v>
      </c>
      <c r="F1547" s="117">
        <v>3669</v>
      </c>
      <c r="G1547" s="117">
        <v>333</v>
      </c>
      <c r="H1547" s="117">
        <v>2314</v>
      </c>
      <c r="I1547" s="117">
        <v>1022</v>
      </c>
    </row>
    <row r="1548" spans="1:9" x14ac:dyDescent="0.2">
      <c r="A1548" s="117"/>
      <c r="B1548" s="117" t="s">
        <v>303</v>
      </c>
      <c r="C1548" s="117">
        <v>179</v>
      </c>
      <c r="D1548" s="117">
        <v>179</v>
      </c>
      <c r="E1548" s="117" t="s">
        <v>77</v>
      </c>
      <c r="F1548" s="117">
        <v>2146</v>
      </c>
      <c r="G1548" s="117">
        <v>296</v>
      </c>
      <c r="H1548" s="117">
        <v>1206</v>
      </c>
      <c r="I1548" s="117">
        <v>644</v>
      </c>
    </row>
    <row r="1549" spans="1:9" x14ac:dyDescent="0.2">
      <c r="A1549" s="117"/>
      <c r="B1549" s="117" t="s">
        <v>304</v>
      </c>
      <c r="C1549" s="117">
        <v>306</v>
      </c>
      <c r="D1549" s="117">
        <v>306</v>
      </c>
      <c r="E1549" s="117" t="s">
        <v>77</v>
      </c>
      <c r="F1549" s="117">
        <v>2944</v>
      </c>
      <c r="G1549" s="117">
        <v>577</v>
      </c>
      <c r="H1549" s="117">
        <v>1810</v>
      </c>
      <c r="I1549" s="117">
        <v>558</v>
      </c>
    </row>
    <row r="1550" spans="1:9" x14ac:dyDescent="0.2">
      <c r="A1550" s="117"/>
      <c r="B1550" s="117" t="s">
        <v>305</v>
      </c>
      <c r="C1550" s="117">
        <v>391</v>
      </c>
      <c r="D1550" s="117">
        <v>379</v>
      </c>
      <c r="E1550" s="117">
        <v>12</v>
      </c>
      <c r="F1550" s="117">
        <v>3217</v>
      </c>
      <c r="G1550" s="117">
        <v>722</v>
      </c>
      <c r="H1550" s="117">
        <v>1764</v>
      </c>
      <c r="I1550" s="117">
        <v>730</v>
      </c>
    </row>
    <row r="1551" spans="1:9" x14ac:dyDescent="0.2">
      <c r="A1551" s="117"/>
      <c r="B1551" s="117" t="s">
        <v>306</v>
      </c>
      <c r="C1551" s="117">
        <v>559</v>
      </c>
      <c r="D1551" s="117">
        <v>559</v>
      </c>
      <c r="E1551" s="117" t="s">
        <v>77</v>
      </c>
      <c r="F1551" s="117">
        <v>4076</v>
      </c>
      <c r="G1551" s="117">
        <v>822</v>
      </c>
      <c r="H1551" s="117">
        <v>2276</v>
      </c>
      <c r="I1551" s="117">
        <v>977</v>
      </c>
    </row>
    <row r="1552" spans="1:9" x14ac:dyDescent="0.2">
      <c r="A1552" s="117"/>
      <c r="B1552" s="117" t="s">
        <v>307</v>
      </c>
      <c r="C1552" s="117">
        <v>1195</v>
      </c>
      <c r="D1552" s="117">
        <v>1163</v>
      </c>
      <c r="E1552" s="117">
        <v>32</v>
      </c>
      <c r="F1552" s="117">
        <v>5906</v>
      </c>
      <c r="G1552" s="117">
        <v>1298</v>
      </c>
      <c r="H1552" s="117">
        <v>3332</v>
      </c>
      <c r="I1552" s="117">
        <v>1276</v>
      </c>
    </row>
    <row r="1553" spans="1:9" x14ac:dyDescent="0.2">
      <c r="A1553" s="117"/>
      <c r="B1553" s="117" t="s">
        <v>308</v>
      </c>
      <c r="C1553" s="117">
        <v>1994</v>
      </c>
      <c r="D1553" s="117">
        <v>1930</v>
      </c>
      <c r="E1553" s="117">
        <v>64</v>
      </c>
      <c r="F1553" s="117">
        <v>9367</v>
      </c>
      <c r="G1553" s="117">
        <v>2080</v>
      </c>
      <c r="H1553" s="117">
        <v>5820</v>
      </c>
      <c r="I1553" s="117">
        <v>1468</v>
      </c>
    </row>
    <row r="1554" spans="1:9" x14ac:dyDescent="0.2">
      <c r="A1554" s="117"/>
      <c r="B1554" s="117" t="s">
        <v>316</v>
      </c>
      <c r="C1554" s="117">
        <v>3569</v>
      </c>
      <c r="D1554" s="117">
        <v>3514</v>
      </c>
      <c r="E1554" s="117">
        <v>55</v>
      </c>
      <c r="F1554" s="117">
        <v>12616</v>
      </c>
      <c r="G1554" s="117">
        <v>2454</v>
      </c>
      <c r="H1554" s="117">
        <v>8867</v>
      </c>
      <c r="I1554" s="117">
        <v>1296</v>
      </c>
    </row>
    <row r="1555" spans="1:9" x14ac:dyDescent="0.2">
      <c r="A1555" s="117"/>
      <c r="B1555" s="117" t="s">
        <v>317</v>
      </c>
      <c r="C1555" s="117">
        <v>7755</v>
      </c>
      <c r="D1555" s="117">
        <v>7655</v>
      </c>
      <c r="E1555" s="117">
        <v>100</v>
      </c>
      <c r="F1555" s="117">
        <v>11138</v>
      </c>
      <c r="G1555" s="117">
        <v>2503</v>
      </c>
      <c r="H1555" s="117">
        <v>7811</v>
      </c>
      <c r="I1555" s="117">
        <v>825</v>
      </c>
    </row>
    <row r="1556" spans="1:9" x14ac:dyDescent="0.2">
      <c r="A1556" s="117"/>
      <c r="B1556" s="117" t="s">
        <v>309</v>
      </c>
      <c r="C1556" s="117">
        <v>3612</v>
      </c>
      <c r="D1556" s="117">
        <v>3544</v>
      </c>
      <c r="E1556" s="117">
        <v>68</v>
      </c>
      <c r="F1556" s="117">
        <v>10805</v>
      </c>
      <c r="G1556" s="117">
        <v>2286</v>
      </c>
      <c r="H1556" s="117">
        <v>7230</v>
      </c>
      <c r="I1556" s="117">
        <v>1288</v>
      </c>
    </row>
    <row r="1557" spans="1:9" x14ac:dyDescent="0.2">
      <c r="A1557" s="117"/>
      <c r="B1557" s="117" t="s">
        <v>310</v>
      </c>
      <c r="C1557" s="117">
        <v>4116</v>
      </c>
      <c r="D1557" s="117">
        <v>4058</v>
      </c>
      <c r="E1557" s="117">
        <v>58</v>
      </c>
      <c r="F1557" s="117">
        <v>11373</v>
      </c>
      <c r="G1557" s="117">
        <v>2372</v>
      </c>
      <c r="H1557" s="117">
        <v>7819</v>
      </c>
      <c r="I1557" s="117">
        <v>1183</v>
      </c>
    </row>
    <row r="1558" spans="1:9" x14ac:dyDescent="0.2">
      <c r="A1558" s="117"/>
      <c r="B1558" s="117" t="s">
        <v>318</v>
      </c>
      <c r="C1558" s="117">
        <v>5058</v>
      </c>
      <c r="D1558" s="117">
        <v>4987</v>
      </c>
      <c r="E1558" s="117">
        <v>71</v>
      </c>
      <c r="F1558" s="117">
        <v>12091</v>
      </c>
      <c r="G1558" s="117">
        <v>2471</v>
      </c>
      <c r="H1558" s="117">
        <v>8491</v>
      </c>
      <c r="I1558" s="117">
        <v>1128</v>
      </c>
    </row>
    <row r="1559" spans="1:9" x14ac:dyDescent="0.2">
      <c r="A1559" s="117" t="s">
        <v>30</v>
      </c>
      <c r="B1559" s="117" t="s">
        <v>7</v>
      </c>
      <c r="C1559" s="117">
        <v>1461</v>
      </c>
      <c r="D1559" s="117">
        <v>1439</v>
      </c>
      <c r="E1559" s="117">
        <v>22</v>
      </c>
      <c r="F1559" s="117">
        <v>5519</v>
      </c>
      <c r="G1559" s="117">
        <v>1241</v>
      </c>
      <c r="H1559" s="117">
        <v>3355</v>
      </c>
      <c r="I1559" s="117">
        <v>923</v>
      </c>
    </row>
    <row r="1560" spans="1:9" x14ac:dyDescent="0.2">
      <c r="A1560" s="117"/>
      <c r="B1560" s="117" t="s">
        <v>301</v>
      </c>
      <c r="C1560" s="117">
        <v>389</v>
      </c>
      <c r="D1560" s="117">
        <v>389</v>
      </c>
      <c r="E1560" s="117" t="s">
        <v>77</v>
      </c>
      <c r="F1560" s="117">
        <v>4929</v>
      </c>
      <c r="G1560" s="117">
        <v>628</v>
      </c>
      <c r="H1560" s="117">
        <v>3807</v>
      </c>
      <c r="I1560" s="117">
        <v>494</v>
      </c>
    </row>
    <row r="1561" spans="1:9" x14ac:dyDescent="0.2">
      <c r="A1561" s="117"/>
      <c r="B1561" s="117" t="s">
        <v>302</v>
      </c>
      <c r="C1561" s="117">
        <v>131</v>
      </c>
      <c r="D1561" s="117">
        <v>131</v>
      </c>
      <c r="E1561" s="117" t="s">
        <v>77</v>
      </c>
      <c r="F1561" s="117">
        <v>3991</v>
      </c>
      <c r="G1561" s="117">
        <v>321</v>
      </c>
      <c r="H1561" s="117">
        <v>2546</v>
      </c>
      <c r="I1561" s="117">
        <v>1124</v>
      </c>
    </row>
    <row r="1562" spans="1:9" x14ac:dyDescent="0.2">
      <c r="A1562" s="117"/>
      <c r="B1562" s="117" t="s">
        <v>303</v>
      </c>
      <c r="C1562" s="117">
        <v>148</v>
      </c>
      <c r="D1562" s="117">
        <v>148</v>
      </c>
      <c r="E1562" s="117" t="s">
        <v>77</v>
      </c>
      <c r="F1562" s="117">
        <v>1946</v>
      </c>
      <c r="G1562" s="117">
        <v>246</v>
      </c>
      <c r="H1562" s="117">
        <v>1020</v>
      </c>
      <c r="I1562" s="117">
        <v>680</v>
      </c>
    </row>
    <row r="1563" spans="1:9" x14ac:dyDescent="0.2">
      <c r="A1563" s="117"/>
      <c r="B1563" s="117" t="s">
        <v>304</v>
      </c>
      <c r="C1563" s="117">
        <v>259</v>
      </c>
      <c r="D1563" s="117">
        <v>259</v>
      </c>
      <c r="E1563" s="117" t="s">
        <v>77</v>
      </c>
      <c r="F1563" s="117">
        <v>2151</v>
      </c>
      <c r="G1563" s="117">
        <v>408</v>
      </c>
      <c r="H1563" s="117">
        <v>1322</v>
      </c>
      <c r="I1563" s="117">
        <v>421</v>
      </c>
    </row>
    <row r="1564" spans="1:9" x14ac:dyDescent="0.2">
      <c r="A1564" s="117"/>
      <c r="B1564" s="117" t="s">
        <v>305</v>
      </c>
      <c r="C1564" s="117">
        <v>383</v>
      </c>
      <c r="D1564" s="117">
        <v>361</v>
      </c>
      <c r="E1564" s="117">
        <v>23</v>
      </c>
      <c r="F1564" s="117">
        <v>2515</v>
      </c>
      <c r="G1564" s="117">
        <v>576</v>
      </c>
      <c r="H1564" s="117">
        <v>1406</v>
      </c>
      <c r="I1564" s="117">
        <v>533</v>
      </c>
    </row>
    <row r="1565" spans="1:9" x14ac:dyDescent="0.2">
      <c r="A1565" s="117"/>
      <c r="B1565" s="117" t="s">
        <v>306</v>
      </c>
      <c r="C1565" s="117">
        <v>674</v>
      </c>
      <c r="D1565" s="117">
        <v>674</v>
      </c>
      <c r="E1565" s="117" t="s">
        <v>77</v>
      </c>
      <c r="F1565" s="117">
        <v>3432</v>
      </c>
      <c r="G1565" s="117">
        <v>748</v>
      </c>
      <c r="H1565" s="117">
        <v>1925</v>
      </c>
      <c r="I1565" s="117">
        <v>759</v>
      </c>
    </row>
    <row r="1566" spans="1:9" x14ac:dyDescent="0.2">
      <c r="A1566" s="117"/>
      <c r="B1566" s="117" t="s">
        <v>307</v>
      </c>
      <c r="C1566" s="117">
        <v>1498</v>
      </c>
      <c r="D1566" s="117">
        <v>1476</v>
      </c>
      <c r="E1566" s="117">
        <v>22</v>
      </c>
      <c r="F1566" s="117">
        <v>5416</v>
      </c>
      <c r="G1566" s="117">
        <v>1536</v>
      </c>
      <c r="H1566" s="117">
        <v>2825</v>
      </c>
      <c r="I1566" s="117">
        <v>1054</v>
      </c>
    </row>
    <row r="1567" spans="1:9" x14ac:dyDescent="0.2">
      <c r="A1567" s="117"/>
      <c r="B1567" s="117" t="s">
        <v>308</v>
      </c>
      <c r="C1567" s="117">
        <v>2419</v>
      </c>
      <c r="D1567" s="117">
        <v>2351</v>
      </c>
      <c r="E1567" s="117">
        <v>67</v>
      </c>
      <c r="F1567" s="117">
        <v>8658</v>
      </c>
      <c r="G1567" s="117">
        <v>2161</v>
      </c>
      <c r="H1567" s="117">
        <v>5214</v>
      </c>
      <c r="I1567" s="117">
        <v>1283</v>
      </c>
    </row>
    <row r="1568" spans="1:9" x14ac:dyDescent="0.2">
      <c r="A1568" s="117"/>
      <c r="B1568" s="117" t="s">
        <v>316</v>
      </c>
      <c r="C1568" s="117">
        <v>3750</v>
      </c>
      <c r="D1568" s="117">
        <v>3697</v>
      </c>
      <c r="E1568" s="117">
        <v>53</v>
      </c>
      <c r="F1568" s="117">
        <v>12181</v>
      </c>
      <c r="G1568" s="117">
        <v>2763</v>
      </c>
      <c r="H1568" s="117">
        <v>7978</v>
      </c>
      <c r="I1568" s="117">
        <v>1440</v>
      </c>
    </row>
    <row r="1569" spans="1:9" x14ac:dyDescent="0.2">
      <c r="A1569" s="117"/>
      <c r="B1569" s="117" t="s">
        <v>317</v>
      </c>
      <c r="C1569" s="117">
        <v>7176</v>
      </c>
      <c r="D1569" s="117">
        <v>7176</v>
      </c>
      <c r="E1569" s="117" t="s">
        <v>77</v>
      </c>
      <c r="F1569" s="117">
        <v>12007</v>
      </c>
      <c r="G1569" s="117">
        <v>3166</v>
      </c>
      <c r="H1569" s="117">
        <v>7707</v>
      </c>
      <c r="I1569" s="117">
        <v>1134</v>
      </c>
    </row>
    <row r="1570" spans="1:9" x14ac:dyDescent="0.2">
      <c r="A1570" s="117"/>
      <c r="B1570" s="117" t="s">
        <v>309</v>
      </c>
      <c r="C1570" s="117">
        <v>3497</v>
      </c>
      <c r="D1570" s="117">
        <v>3443</v>
      </c>
      <c r="E1570" s="117">
        <v>54</v>
      </c>
      <c r="F1570" s="117">
        <v>10288</v>
      </c>
      <c r="G1570" s="117">
        <v>2497</v>
      </c>
      <c r="H1570" s="117">
        <v>6475</v>
      </c>
      <c r="I1570" s="117">
        <v>1316</v>
      </c>
    </row>
    <row r="1571" spans="1:9" x14ac:dyDescent="0.2">
      <c r="A1571" s="117"/>
      <c r="B1571" s="117" t="s">
        <v>310</v>
      </c>
      <c r="C1571" s="117">
        <v>3956</v>
      </c>
      <c r="D1571" s="117">
        <v>3920</v>
      </c>
      <c r="E1571" s="117">
        <v>36</v>
      </c>
      <c r="F1571" s="117">
        <v>11131</v>
      </c>
      <c r="G1571" s="117">
        <v>2616</v>
      </c>
      <c r="H1571" s="117">
        <v>7205</v>
      </c>
      <c r="I1571" s="117">
        <v>1309</v>
      </c>
    </row>
    <row r="1572" spans="1:9" x14ac:dyDescent="0.2">
      <c r="A1572" s="117"/>
      <c r="B1572" s="117" t="s">
        <v>318</v>
      </c>
      <c r="C1572" s="117">
        <v>4717</v>
      </c>
      <c r="D1572" s="117">
        <v>4678</v>
      </c>
      <c r="E1572" s="117">
        <v>38</v>
      </c>
      <c r="F1572" s="117">
        <v>12132</v>
      </c>
      <c r="G1572" s="117">
        <v>2877</v>
      </c>
      <c r="H1572" s="117">
        <v>7902</v>
      </c>
      <c r="I1572" s="117">
        <v>1353</v>
      </c>
    </row>
    <row r="1573" spans="1:9" x14ac:dyDescent="0.2">
      <c r="A1573" s="117" t="s">
        <v>31</v>
      </c>
      <c r="B1573" s="117" t="s">
        <v>7</v>
      </c>
      <c r="C1573" s="117">
        <v>1681</v>
      </c>
      <c r="D1573" s="117">
        <v>1646</v>
      </c>
      <c r="E1573" s="117">
        <v>35</v>
      </c>
      <c r="F1573" s="117">
        <v>6969</v>
      </c>
      <c r="G1573" s="117">
        <v>1284</v>
      </c>
      <c r="H1573" s="117">
        <v>4563</v>
      </c>
      <c r="I1573" s="117">
        <v>1122</v>
      </c>
    </row>
    <row r="1574" spans="1:9" x14ac:dyDescent="0.2">
      <c r="A1574" s="117"/>
      <c r="B1574" s="117" t="s">
        <v>301</v>
      </c>
      <c r="C1574" s="117">
        <v>268</v>
      </c>
      <c r="D1574" s="117">
        <v>268</v>
      </c>
      <c r="E1574" s="117" t="s">
        <v>77</v>
      </c>
      <c r="F1574" s="117">
        <v>5536</v>
      </c>
      <c r="G1574" s="117">
        <v>595</v>
      </c>
      <c r="H1574" s="117">
        <v>3804</v>
      </c>
      <c r="I1574" s="117">
        <v>1138</v>
      </c>
    </row>
    <row r="1575" spans="1:9" x14ac:dyDescent="0.2">
      <c r="A1575" s="117"/>
      <c r="B1575" s="117" t="s">
        <v>302</v>
      </c>
      <c r="C1575" s="117">
        <v>73</v>
      </c>
      <c r="D1575" s="117">
        <v>73</v>
      </c>
      <c r="E1575" s="117" t="s">
        <v>77</v>
      </c>
      <c r="F1575" s="117">
        <v>3331</v>
      </c>
      <c r="G1575" s="117">
        <v>346</v>
      </c>
      <c r="H1575" s="117">
        <v>2069</v>
      </c>
      <c r="I1575" s="117">
        <v>915</v>
      </c>
    </row>
    <row r="1576" spans="1:9" x14ac:dyDescent="0.2">
      <c r="A1576" s="117"/>
      <c r="B1576" s="117" t="s">
        <v>303</v>
      </c>
      <c r="C1576" s="117">
        <v>214</v>
      </c>
      <c r="D1576" s="117">
        <v>214</v>
      </c>
      <c r="E1576" s="117" t="s">
        <v>77</v>
      </c>
      <c r="F1576" s="117">
        <v>2363</v>
      </c>
      <c r="G1576" s="117">
        <v>350</v>
      </c>
      <c r="H1576" s="117">
        <v>1407</v>
      </c>
      <c r="I1576" s="117">
        <v>605</v>
      </c>
    </row>
    <row r="1577" spans="1:9" x14ac:dyDescent="0.2">
      <c r="A1577" s="117"/>
      <c r="B1577" s="117" t="s">
        <v>304</v>
      </c>
      <c r="C1577" s="117">
        <v>356</v>
      </c>
      <c r="D1577" s="117">
        <v>356</v>
      </c>
      <c r="E1577" s="117" t="s">
        <v>77</v>
      </c>
      <c r="F1577" s="117">
        <v>3802</v>
      </c>
      <c r="G1577" s="117">
        <v>760</v>
      </c>
      <c r="H1577" s="117">
        <v>2337</v>
      </c>
      <c r="I1577" s="117">
        <v>705</v>
      </c>
    </row>
    <row r="1578" spans="1:9" x14ac:dyDescent="0.2">
      <c r="A1578" s="117"/>
      <c r="B1578" s="117" t="s">
        <v>305</v>
      </c>
      <c r="C1578" s="117">
        <v>398</v>
      </c>
      <c r="D1578" s="117">
        <v>398</v>
      </c>
      <c r="E1578" s="117" t="s">
        <v>77</v>
      </c>
      <c r="F1578" s="117">
        <v>3928</v>
      </c>
      <c r="G1578" s="117">
        <v>870</v>
      </c>
      <c r="H1578" s="117">
        <v>2127</v>
      </c>
      <c r="I1578" s="117">
        <v>931</v>
      </c>
    </row>
    <row r="1579" spans="1:9" x14ac:dyDescent="0.2">
      <c r="A1579" s="117"/>
      <c r="B1579" s="117" t="s">
        <v>306</v>
      </c>
      <c r="C1579" s="117">
        <v>446</v>
      </c>
      <c r="D1579" s="117">
        <v>446</v>
      </c>
      <c r="E1579" s="117" t="s">
        <v>77</v>
      </c>
      <c r="F1579" s="117">
        <v>4709</v>
      </c>
      <c r="G1579" s="117">
        <v>895</v>
      </c>
      <c r="H1579" s="117">
        <v>2622</v>
      </c>
      <c r="I1579" s="117">
        <v>1192</v>
      </c>
    </row>
    <row r="1580" spans="1:9" x14ac:dyDescent="0.2">
      <c r="A1580" s="117"/>
      <c r="B1580" s="117" t="s">
        <v>307</v>
      </c>
      <c r="C1580" s="117">
        <v>914</v>
      </c>
      <c r="D1580" s="117">
        <v>873</v>
      </c>
      <c r="E1580" s="117">
        <v>41</v>
      </c>
      <c r="F1580" s="117">
        <v>6361</v>
      </c>
      <c r="G1580" s="117">
        <v>1077</v>
      </c>
      <c r="H1580" s="117">
        <v>3802</v>
      </c>
      <c r="I1580" s="117">
        <v>1482</v>
      </c>
    </row>
    <row r="1581" spans="1:9" x14ac:dyDescent="0.2">
      <c r="A1581" s="117"/>
      <c r="B1581" s="117" t="s">
        <v>308</v>
      </c>
      <c r="C1581" s="117">
        <v>1614</v>
      </c>
      <c r="D1581" s="117">
        <v>1553</v>
      </c>
      <c r="E1581" s="117">
        <v>60</v>
      </c>
      <c r="F1581" s="117">
        <v>10001</v>
      </c>
      <c r="G1581" s="117">
        <v>2007</v>
      </c>
      <c r="H1581" s="117">
        <v>6361</v>
      </c>
      <c r="I1581" s="117">
        <v>1632</v>
      </c>
    </row>
    <row r="1582" spans="1:9" x14ac:dyDescent="0.2">
      <c r="A1582" s="117"/>
      <c r="B1582" s="117" t="s">
        <v>316</v>
      </c>
      <c r="C1582" s="117">
        <v>3441</v>
      </c>
      <c r="D1582" s="117">
        <v>3384</v>
      </c>
      <c r="E1582" s="117">
        <v>57</v>
      </c>
      <c r="F1582" s="117">
        <v>12926</v>
      </c>
      <c r="G1582" s="117">
        <v>2234</v>
      </c>
      <c r="H1582" s="117">
        <v>9499</v>
      </c>
      <c r="I1582" s="117">
        <v>1193</v>
      </c>
    </row>
    <row r="1583" spans="1:9" x14ac:dyDescent="0.2">
      <c r="A1583" s="117"/>
      <c r="B1583" s="117" t="s">
        <v>317</v>
      </c>
      <c r="C1583" s="117">
        <v>7998</v>
      </c>
      <c r="D1583" s="117">
        <v>7856</v>
      </c>
      <c r="E1583" s="117">
        <v>142</v>
      </c>
      <c r="F1583" s="117">
        <v>10774</v>
      </c>
      <c r="G1583" s="117">
        <v>2224</v>
      </c>
      <c r="H1583" s="117">
        <v>7854</v>
      </c>
      <c r="I1583" s="117">
        <v>695</v>
      </c>
    </row>
    <row r="1584" spans="1:9" x14ac:dyDescent="0.2">
      <c r="A1584" s="117"/>
      <c r="B1584" s="117" t="s">
        <v>309</v>
      </c>
      <c r="C1584" s="117">
        <v>3695</v>
      </c>
      <c r="D1584" s="117">
        <v>3618</v>
      </c>
      <c r="E1584" s="117">
        <v>78</v>
      </c>
      <c r="F1584" s="117">
        <v>11179</v>
      </c>
      <c r="G1584" s="117">
        <v>2134</v>
      </c>
      <c r="H1584" s="117">
        <v>7777</v>
      </c>
      <c r="I1584" s="117">
        <v>1268</v>
      </c>
    </row>
    <row r="1585" spans="1:9" x14ac:dyDescent="0.2">
      <c r="A1585" s="117"/>
      <c r="B1585" s="117" t="s">
        <v>310</v>
      </c>
      <c r="C1585" s="117">
        <v>4223</v>
      </c>
      <c r="D1585" s="117">
        <v>4151</v>
      </c>
      <c r="E1585" s="117">
        <v>72</v>
      </c>
      <c r="F1585" s="117">
        <v>11536</v>
      </c>
      <c r="G1585" s="117">
        <v>2208</v>
      </c>
      <c r="H1585" s="117">
        <v>8231</v>
      </c>
      <c r="I1585" s="117">
        <v>1098</v>
      </c>
    </row>
    <row r="1586" spans="1:9" x14ac:dyDescent="0.2">
      <c r="A1586" s="117"/>
      <c r="B1586" s="117" t="s">
        <v>318</v>
      </c>
      <c r="C1586" s="117">
        <v>5261</v>
      </c>
      <c r="D1586" s="117">
        <v>5171</v>
      </c>
      <c r="E1586" s="117">
        <v>91</v>
      </c>
      <c r="F1586" s="117">
        <v>12066</v>
      </c>
      <c r="G1586" s="117">
        <v>2230</v>
      </c>
      <c r="H1586" s="117">
        <v>8842</v>
      </c>
      <c r="I1586" s="117">
        <v>994</v>
      </c>
    </row>
    <row r="1587" spans="1:9" x14ac:dyDescent="0.2">
      <c r="A1587" s="117" t="s">
        <v>258</v>
      </c>
      <c r="B1587" s="117"/>
      <c r="C1587" s="117"/>
      <c r="D1587" s="117"/>
      <c r="E1587" s="117"/>
      <c r="F1587" s="117"/>
      <c r="G1587" s="117"/>
      <c r="H1587" s="117"/>
      <c r="I1587" s="117"/>
    </row>
    <row r="1588" spans="1:9" x14ac:dyDescent="0.2">
      <c r="A1588" s="117" t="s">
        <v>7</v>
      </c>
      <c r="B1588" s="117" t="s">
        <v>7</v>
      </c>
      <c r="C1588" s="117">
        <v>1594</v>
      </c>
      <c r="D1588" s="117">
        <v>1513</v>
      </c>
      <c r="E1588" s="117">
        <v>82</v>
      </c>
      <c r="F1588" s="117">
        <v>6097</v>
      </c>
      <c r="G1588" s="117">
        <v>1563</v>
      </c>
      <c r="H1588" s="117">
        <v>3237</v>
      </c>
      <c r="I1588" s="117">
        <v>1298</v>
      </c>
    </row>
    <row r="1589" spans="1:9" x14ac:dyDescent="0.2">
      <c r="A1589" s="117"/>
      <c r="B1589" s="117" t="s">
        <v>301</v>
      </c>
      <c r="C1589" s="117">
        <v>257</v>
      </c>
      <c r="D1589" s="117">
        <v>257</v>
      </c>
      <c r="E1589" s="117" t="s">
        <v>77</v>
      </c>
      <c r="F1589" s="117">
        <v>7010</v>
      </c>
      <c r="G1589" s="117">
        <v>717</v>
      </c>
      <c r="H1589" s="117">
        <v>5931</v>
      </c>
      <c r="I1589" s="117">
        <v>363</v>
      </c>
    </row>
    <row r="1590" spans="1:9" x14ac:dyDescent="0.2">
      <c r="A1590" s="117"/>
      <c r="B1590" s="117" t="s">
        <v>302</v>
      </c>
      <c r="C1590" s="117">
        <v>118</v>
      </c>
      <c r="D1590" s="117">
        <v>118</v>
      </c>
      <c r="E1590" s="117" t="s">
        <v>77</v>
      </c>
      <c r="F1590" s="117">
        <v>3919</v>
      </c>
      <c r="G1590" s="117">
        <v>413</v>
      </c>
      <c r="H1590" s="117">
        <v>2598</v>
      </c>
      <c r="I1590" s="117">
        <v>908</v>
      </c>
    </row>
    <row r="1591" spans="1:9" x14ac:dyDescent="0.2">
      <c r="A1591" s="117"/>
      <c r="B1591" s="117" t="s">
        <v>303</v>
      </c>
      <c r="C1591" s="117">
        <v>209</v>
      </c>
      <c r="D1591" s="117">
        <v>201</v>
      </c>
      <c r="E1591" s="117">
        <v>7</v>
      </c>
      <c r="F1591" s="117">
        <v>2181</v>
      </c>
      <c r="G1591" s="117">
        <v>468</v>
      </c>
      <c r="H1591" s="117">
        <v>1279</v>
      </c>
      <c r="I1591" s="117">
        <v>434</v>
      </c>
    </row>
    <row r="1592" spans="1:9" x14ac:dyDescent="0.2">
      <c r="A1592" s="117"/>
      <c r="B1592" s="117" t="s">
        <v>304</v>
      </c>
      <c r="C1592" s="117">
        <v>323</v>
      </c>
      <c r="D1592" s="117">
        <v>316</v>
      </c>
      <c r="E1592" s="117">
        <v>7</v>
      </c>
      <c r="F1592" s="117">
        <v>2989</v>
      </c>
      <c r="G1592" s="117">
        <v>661</v>
      </c>
      <c r="H1592" s="117">
        <v>1615</v>
      </c>
      <c r="I1592" s="117">
        <v>713</v>
      </c>
    </row>
    <row r="1593" spans="1:9" x14ac:dyDescent="0.2">
      <c r="A1593" s="117"/>
      <c r="B1593" s="117" t="s">
        <v>305</v>
      </c>
      <c r="C1593" s="117">
        <v>476</v>
      </c>
      <c r="D1593" s="117">
        <v>470</v>
      </c>
      <c r="E1593" s="117">
        <v>5</v>
      </c>
      <c r="F1593" s="117">
        <v>3039</v>
      </c>
      <c r="G1593" s="117">
        <v>638</v>
      </c>
      <c r="H1593" s="117">
        <v>1655</v>
      </c>
      <c r="I1593" s="117">
        <v>745</v>
      </c>
    </row>
    <row r="1594" spans="1:9" x14ac:dyDescent="0.2">
      <c r="A1594" s="117"/>
      <c r="B1594" s="117" t="s">
        <v>306</v>
      </c>
      <c r="C1594" s="117">
        <v>686</v>
      </c>
      <c r="D1594" s="117">
        <v>686</v>
      </c>
      <c r="E1594" s="117" t="s">
        <v>77</v>
      </c>
      <c r="F1594" s="117">
        <v>3548</v>
      </c>
      <c r="G1594" s="117">
        <v>882</v>
      </c>
      <c r="H1594" s="117">
        <v>1875</v>
      </c>
      <c r="I1594" s="117">
        <v>790</v>
      </c>
    </row>
    <row r="1595" spans="1:9" x14ac:dyDescent="0.2">
      <c r="A1595" s="117"/>
      <c r="B1595" s="117" t="s">
        <v>307</v>
      </c>
      <c r="C1595" s="117">
        <v>1149</v>
      </c>
      <c r="D1595" s="117">
        <v>1139</v>
      </c>
      <c r="E1595" s="117">
        <v>9</v>
      </c>
      <c r="F1595" s="117">
        <v>5398</v>
      </c>
      <c r="G1595" s="117">
        <v>1492</v>
      </c>
      <c r="H1595" s="117">
        <v>2607</v>
      </c>
      <c r="I1595" s="117">
        <v>1299</v>
      </c>
    </row>
    <row r="1596" spans="1:9" x14ac:dyDescent="0.2">
      <c r="A1596" s="117"/>
      <c r="B1596" s="117" t="s">
        <v>308</v>
      </c>
      <c r="C1596" s="117">
        <v>2013</v>
      </c>
      <c r="D1596" s="117">
        <v>1969</v>
      </c>
      <c r="E1596" s="117">
        <v>44</v>
      </c>
      <c r="F1596" s="117">
        <v>8956</v>
      </c>
      <c r="G1596" s="117">
        <v>2435</v>
      </c>
      <c r="H1596" s="117">
        <v>4313</v>
      </c>
      <c r="I1596" s="117">
        <v>2208</v>
      </c>
    </row>
    <row r="1597" spans="1:9" x14ac:dyDescent="0.2">
      <c r="A1597" s="117"/>
      <c r="B1597" s="117" t="s">
        <v>316</v>
      </c>
      <c r="C1597" s="117">
        <v>3717</v>
      </c>
      <c r="D1597" s="117">
        <v>3529</v>
      </c>
      <c r="E1597" s="117">
        <v>189</v>
      </c>
      <c r="F1597" s="117">
        <v>11946</v>
      </c>
      <c r="G1597" s="117">
        <v>3641</v>
      </c>
      <c r="H1597" s="117">
        <v>5716</v>
      </c>
      <c r="I1597" s="117">
        <v>2589</v>
      </c>
    </row>
    <row r="1598" spans="1:9" x14ac:dyDescent="0.2">
      <c r="A1598" s="117"/>
      <c r="B1598" s="117" t="s">
        <v>317</v>
      </c>
      <c r="C1598" s="117">
        <v>7487</v>
      </c>
      <c r="D1598" s="117">
        <v>6719</v>
      </c>
      <c r="E1598" s="117">
        <v>768</v>
      </c>
      <c r="F1598" s="117">
        <v>12035</v>
      </c>
      <c r="G1598" s="117">
        <v>3351</v>
      </c>
      <c r="H1598" s="117">
        <v>7092</v>
      </c>
      <c r="I1598" s="117">
        <v>1592</v>
      </c>
    </row>
    <row r="1599" spans="1:9" x14ac:dyDescent="0.2">
      <c r="A1599" s="117"/>
      <c r="B1599" s="117" t="s">
        <v>309</v>
      </c>
      <c r="C1599" s="117">
        <v>3613</v>
      </c>
      <c r="D1599" s="117">
        <v>3383</v>
      </c>
      <c r="E1599" s="117">
        <v>230</v>
      </c>
      <c r="F1599" s="117">
        <v>10507</v>
      </c>
      <c r="G1599" s="117">
        <v>2998</v>
      </c>
      <c r="H1599" s="117">
        <v>5297</v>
      </c>
      <c r="I1599" s="117">
        <v>2211</v>
      </c>
    </row>
    <row r="1600" spans="1:9" x14ac:dyDescent="0.2">
      <c r="A1600" s="117"/>
      <c r="B1600" s="117" t="s">
        <v>310</v>
      </c>
      <c r="C1600" s="117">
        <v>4156</v>
      </c>
      <c r="D1600" s="117">
        <v>3868</v>
      </c>
      <c r="E1600" s="117">
        <v>288</v>
      </c>
      <c r="F1600" s="117">
        <v>11209</v>
      </c>
      <c r="G1600" s="117">
        <v>3275</v>
      </c>
      <c r="H1600" s="117">
        <v>5714</v>
      </c>
      <c r="I1600" s="117">
        <v>2220</v>
      </c>
    </row>
    <row r="1601" spans="1:9" x14ac:dyDescent="0.2">
      <c r="A1601" s="117"/>
      <c r="B1601" s="117" t="s">
        <v>318</v>
      </c>
      <c r="C1601" s="117">
        <v>5131</v>
      </c>
      <c r="D1601" s="117">
        <v>4725</v>
      </c>
      <c r="E1601" s="117">
        <v>406</v>
      </c>
      <c r="F1601" s="117">
        <v>11979</v>
      </c>
      <c r="G1601" s="117">
        <v>3532</v>
      </c>
      <c r="H1601" s="117">
        <v>6232</v>
      </c>
      <c r="I1601" s="117">
        <v>2215</v>
      </c>
    </row>
    <row r="1602" spans="1:9" x14ac:dyDescent="0.2">
      <c r="A1602" s="117" t="s">
        <v>30</v>
      </c>
      <c r="B1602" s="117" t="s">
        <v>7</v>
      </c>
      <c r="C1602" s="117">
        <v>1498</v>
      </c>
      <c r="D1602" s="117">
        <v>1451</v>
      </c>
      <c r="E1602" s="117">
        <v>47</v>
      </c>
      <c r="F1602" s="117">
        <v>5680</v>
      </c>
      <c r="G1602" s="117">
        <v>1526</v>
      </c>
      <c r="H1602" s="117">
        <v>2939</v>
      </c>
      <c r="I1602" s="117">
        <v>1214</v>
      </c>
    </row>
    <row r="1603" spans="1:9" x14ac:dyDescent="0.2">
      <c r="A1603" s="117"/>
      <c r="B1603" s="117" t="s">
        <v>301</v>
      </c>
      <c r="C1603" s="117">
        <v>286</v>
      </c>
      <c r="D1603" s="117">
        <v>286</v>
      </c>
      <c r="E1603" s="117" t="s">
        <v>77</v>
      </c>
      <c r="F1603" s="117">
        <v>7328</v>
      </c>
      <c r="G1603" s="117">
        <v>795</v>
      </c>
      <c r="H1603" s="117">
        <v>6392</v>
      </c>
      <c r="I1603" s="117">
        <v>141</v>
      </c>
    </row>
    <row r="1604" spans="1:9" x14ac:dyDescent="0.2">
      <c r="A1604" s="117"/>
      <c r="B1604" s="117" t="s">
        <v>302</v>
      </c>
      <c r="C1604" s="117">
        <v>137</v>
      </c>
      <c r="D1604" s="117">
        <v>137</v>
      </c>
      <c r="E1604" s="117" t="s">
        <v>77</v>
      </c>
      <c r="F1604" s="117">
        <v>3949</v>
      </c>
      <c r="G1604" s="117">
        <v>389</v>
      </c>
      <c r="H1604" s="117">
        <v>2735</v>
      </c>
      <c r="I1604" s="117">
        <v>826</v>
      </c>
    </row>
    <row r="1605" spans="1:9" x14ac:dyDescent="0.2">
      <c r="A1605" s="117"/>
      <c r="B1605" s="117" t="s">
        <v>303</v>
      </c>
      <c r="C1605" s="117">
        <v>253</v>
      </c>
      <c r="D1605" s="117">
        <v>240</v>
      </c>
      <c r="E1605" s="117">
        <v>14</v>
      </c>
      <c r="F1605" s="117">
        <v>2028</v>
      </c>
      <c r="G1605" s="117">
        <v>543</v>
      </c>
      <c r="H1605" s="117">
        <v>1065</v>
      </c>
      <c r="I1605" s="117">
        <v>420</v>
      </c>
    </row>
    <row r="1606" spans="1:9" x14ac:dyDescent="0.2">
      <c r="A1606" s="117"/>
      <c r="B1606" s="117" t="s">
        <v>304</v>
      </c>
      <c r="C1606" s="117">
        <v>307</v>
      </c>
      <c r="D1606" s="117">
        <v>293</v>
      </c>
      <c r="E1606" s="117">
        <v>14</v>
      </c>
      <c r="F1606" s="117">
        <v>2769</v>
      </c>
      <c r="G1606" s="117">
        <v>738</v>
      </c>
      <c r="H1606" s="117">
        <v>1334</v>
      </c>
      <c r="I1606" s="117">
        <v>696</v>
      </c>
    </row>
    <row r="1607" spans="1:9" x14ac:dyDescent="0.2">
      <c r="A1607" s="117"/>
      <c r="B1607" s="117" t="s">
        <v>305</v>
      </c>
      <c r="C1607" s="117">
        <v>506</v>
      </c>
      <c r="D1607" s="117">
        <v>495</v>
      </c>
      <c r="E1607" s="117">
        <v>10</v>
      </c>
      <c r="F1607" s="117">
        <v>2465</v>
      </c>
      <c r="G1607" s="117">
        <v>479</v>
      </c>
      <c r="H1607" s="117">
        <v>1546</v>
      </c>
      <c r="I1607" s="117">
        <v>439</v>
      </c>
    </row>
    <row r="1608" spans="1:9" x14ac:dyDescent="0.2">
      <c r="A1608" s="117"/>
      <c r="B1608" s="117" t="s">
        <v>306</v>
      </c>
      <c r="C1608" s="117">
        <v>809</v>
      </c>
      <c r="D1608" s="117">
        <v>809</v>
      </c>
      <c r="E1608" s="117" t="s">
        <v>77</v>
      </c>
      <c r="F1608" s="117">
        <v>3268</v>
      </c>
      <c r="G1608" s="117">
        <v>763</v>
      </c>
      <c r="H1608" s="117">
        <v>1787</v>
      </c>
      <c r="I1608" s="117">
        <v>717</v>
      </c>
    </row>
    <row r="1609" spans="1:9" x14ac:dyDescent="0.2">
      <c r="A1609" s="117"/>
      <c r="B1609" s="117" t="s">
        <v>307</v>
      </c>
      <c r="C1609" s="117">
        <v>1406</v>
      </c>
      <c r="D1609" s="117">
        <v>1396</v>
      </c>
      <c r="E1609" s="117">
        <v>10</v>
      </c>
      <c r="F1609" s="117">
        <v>4776</v>
      </c>
      <c r="G1609" s="117">
        <v>1416</v>
      </c>
      <c r="H1609" s="117">
        <v>2217</v>
      </c>
      <c r="I1609" s="117">
        <v>1142</v>
      </c>
    </row>
    <row r="1610" spans="1:9" x14ac:dyDescent="0.2">
      <c r="A1610" s="117"/>
      <c r="B1610" s="117" t="s">
        <v>308</v>
      </c>
      <c r="C1610" s="117">
        <v>2375</v>
      </c>
      <c r="D1610" s="117">
        <v>2322</v>
      </c>
      <c r="E1610" s="117">
        <v>53</v>
      </c>
      <c r="F1610" s="117">
        <v>8954</v>
      </c>
      <c r="G1610" s="117">
        <v>2690</v>
      </c>
      <c r="H1610" s="117">
        <v>3956</v>
      </c>
      <c r="I1610" s="117">
        <v>2308</v>
      </c>
    </row>
    <row r="1611" spans="1:9" x14ac:dyDescent="0.2">
      <c r="A1611" s="117"/>
      <c r="B1611" s="117" t="s">
        <v>316</v>
      </c>
      <c r="C1611" s="117">
        <v>3924</v>
      </c>
      <c r="D1611" s="117">
        <v>3715</v>
      </c>
      <c r="E1611" s="117">
        <v>208</v>
      </c>
      <c r="F1611" s="117">
        <v>11981</v>
      </c>
      <c r="G1611" s="117">
        <v>3806</v>
      </c>
      <c r="H1611" s="117">
        <v>5634</v>
      </c>
      <c r="I1611" s="117">
        <v>2540</v>
      </c>
    </row>
    <row r="1612" spans="1:9" x14ac:dyDescent="0.2">
      <c r="A1612" s="117"/>
      <c r="B1612" s="117" t="s">
        <v>317</v>
      </c>
      <c r="C1612" s="117">
        <v>6763</v>
      </c>
      <c r="D1612" s="117">
        <v>6456</v>
      </c>
      <c r="E1612" s="117">
        <v>307</v>
      </c>
      <c r="F1612" s="117">
        <v>14032</v>
      </c>
      <c r="G1612" s="117">
        <v>4142</v>
      </c>
      <c r="H1612" s="117">
        <v>7659</v>
      </c>
      <c r="I1612" s="117">
        <v>2231</v>
      </c>
    </row>
    <row r="1613" spans="1:9" x14ac:dyDescent="0.2">
      <c r="A1613" s="117"/>
      <c r="B1613" s="117" t="s">
        <v>309</v>
      </c>
      <c r="C1613" s="117">
        <v>3457</v>
      </c>
      <c r="D1613" s="117">
        <v>3321</v>
      </c>
      <c r="E1613" s="117">
        <v>136</v>
      </c>
      <c r="F1613" s="117">
        <v>10599</v>
      </c>
      <c r="G1613" s="117">
        <v>3240</v>
      </c>
      <c r="H1613" s="117">
        <v>4988</v>
      </c>
      <c r="I1613" s="117">
        <v>2371</v>
      </c>
    </row>
    <row r="1614" spans="1:9" x14ac:dyDescent="0.2">
      <c r="A1614" s="117"/>
      <c r="B1614" s="117" t="s">
        <v>310</v>
      </c>
      <c r="C1614" s="117">
        <v>3883</v>
      </c>
      <c r="D1614" s="117">
        <v>3714</v>
      </c>
      <c r="E1614" s="117">
        <v>169</v>
      </c>
      <c r="F1614" s="117">
        <v>11592</v>
      </c>
      <c r="G1614" s="117">
        <v>3564</v>
      </c>
      <c r="H1614" s="117">
        <v>5600</v>
      </c>
      <c r="I1614" s="117">
        <v>2428</v>
      </c>
    </row>
    <row r="1615" spans="1:9" x14ac:dyDescent="0.2">
      <c r="A1615" s="117"/>
      <c r="B1615" s="117" t="s">
        <v>318</v>
      </c>
      <c r="C1615" s="117">
        <v>4769</v>
      </c>
      <c r="D1615" s="117">
        <v>4531</v>
      </c>
      <c r="E1615" s="117">
        <v>238</v>
      </c>
      <c r="F1615" s="117">
        <v>12592</v>
      </c>
      <c r="G1615" s="117">
        <v>3906</v>
      </c>
      <c r="H1615" s="117">
        <v>6238</v>
      </c>
      <c r="I1615" s="117">
        <v>2448</v>
      </c>
    </row>
    <row r="1616" spans="1:9" x14ac:dyDescent="0.2">
      <c r="A1616" s="117" t="s">
        <v>31</v>
      </c>
      <c r="B1616" s="117" t="s">
        <v>7</v>
      </c>
      <c r="C1616" s="117">
        <v>1682</v>
      </c>
      <c r="D1616" s="117">
        <v>1569</v>
      </c>
      <c r="E1616" s="117">
        <v>113</v>
      </c>
      <c r="F1616" s="117">
        <v>6479</v>
      </c>
      <c r="G1616" s="117">
        <v>1596</v>
      </c>
      <c r="H1616" s="117">
        <v>3508</v>
      </c>
      <c r="I1616" s="117">
        <v>1374</v>
      </c>
    </row>
    <row r="1617" spans="1:9" x14ac:dyDescent="0.2">
      <c r="A1617" s="117"/>
      <c r="B1617" s="117" t="s">
        <v>301</v>
      </c>
      <c r="C1617" s="117">
        <v>225</v>
      </c>
      <c r="D1617" s="117">
        <v>225</v>
      </c>
      <c r="E1617" s="117" t="s">
        <v>77</v>
      </c>
      <c r="F1617" s="117">
        <v>6674</v>
      </c>
      <c r="G1617" s="117">
        <v>634</v>
      </c>
      <c r="H1617" s="117">
        <v>5441</v>
      </c>
      <c r="I1617" s="117">
        <v>598</v>
      </c>
    </row>
    <row r="1618" spans="1:9" x14ac:dyDescent="0.2">
      <c r="A1618" s="117"/>
      <c r="B1618" s="117" t="s">
        <v>302</v>
      </c>
      <c r="C1618" s="117">
        <v>97</v>
      </c>
      <c r="D1618" s="117">
        <v>97</v>
      </c>
      <c r="E1618" s="117" t="s">
        <v>77</v>
      </c>
      <c r="F1618" s="117">
        <v>3888</v>
      </c>
      <c r="G1618" s="117">
        <v>438</v>
      </c>
      <c r="H1618" s="117">
        <v>2454</v>
      </c>
      <c r="I1618" s="117">
        <v>995</v>
      </c>
    </row>
    <row r="1619" spans="1:9" x14ac:dyDescent="0.2">
      <c r="A1619" s="117"/>
      <c r="B1619" s="117" t="s">
        <v>303</v>
      </c>
      <c r="C1619" s="117">
        <v>161</v>
      </c>
      <c r="D1619" s="117">
        <v>161</v>
      </c>
      <c r="E1619" s="117" t="s">
        <v>77</v>
      </c>
      <c r="F1619" s="117">
        <v>2344</v>
      </c>
      <c r="G1619" s="117">
        <v>387</v>
      </c>
      <c r="H1619" s="117">
        <v>1508</v>
      </c>
      <c r="I1619" s="117">
        <v>448</v>
      </c>
    </row>
    <row r="1620" spans="1:9" x14ac:dyDescent="0.2">
      <c r="A1620" s="117"/>
      <c r="B1620" s="117" t="s">
        <v>304</v>
      </c>
      <c r="C1620" s="117">
        <v>339</v>
      </c>
      <c r="D1620" s="117">
        <v>339</v>
      </c>
      <c r="E1620" s="117" t="s">
        <v>77</v>
      </c>
      <c r="F1620" s="117">
        <v>3221</v>
      </c>
      <c r="G1620" s="117">
        <v>580</v>
      </c>
      <c r="H1620" s="117">
        <v>1910</v>
      </c>
      <c r="I1620" s="117">
        <v>731</v>
      </c>
    </row>
    <row r="1621" spans="1:9" x14ac:dyDescent="0.2">
      <c r="A1621" s="117"/>
      <c r="B1621" s="117" t="s">
        <v>305</v>
      </c>
      <c r="C1621" s="117">
        <v>445</v>
      </c>
      <c r="D1621" s="117">
        <v>445</v>
      </c>
      <c r="E1621" s="117" t="s">
        <v>77</v>
      </c>
      <c r="F1621" s="117">
        <v>3623</v>
      </c>
      <c r="G1621" s="117">
        <v>800</v>
      </c>
      <c r="H1621" s="117">
        <v>1766</v>
      </c>
      <c r="I1621" s="117">
        <v>1057</v>
      </c>
    </row>
    <row r="1622" spans="1:9" x14ac:dyDescent="0.2">
      <c r="A1622" s="117"/>
      <c r="B1622" s="117" t="s">
        <v>306</v>
      </c>
      <c r="C1622" s="117">
        <v>569</v>
      </c>
      <c r="D1622" s="117">
        <v>569</v>
      </c>
      <c r="E1622" s="117" t="s">
        <v>77</v>
      </c>
      <c r="F1622" s="117">
        <v>3816</v>
      </c>
      <c r="G1622" s="117">
        <v>997</v>
      </c>
      <c r="H1622" s="117">
        <v>1959</v>
      </c>
      <c r="I1622" s="117">
        <v>861</v>
      </c>
    </row>
    <row r="1623" spans="1:9" x14ac:dyDescent="0.2">
      <c r="A1623" s="117"/>
      <c r="B1623" s="117" t="s">
        <v>307</v>
      </c>
      <c r="C1623" s="117">
        <v>909</v>
      </c>
      <c r="D1623" s="117">
        <v>900</v>
      </c>
      <c r="E1623" s="117">
        <v>9</v>
      </c>
      <c r="F1623" s="117">
        <v>5979</v>
      </c>
      <c r="G1623" s="117">
        <v>1563</v>
      </c>
      <c r="H1623" s="117">
        <v>2970</v>
      </c>
      <c r="I1623" s="117">
        <v>1446</v>
      </c>
    </row>
    <row r="1624" spans="1:9" x14ac:dyDescent="0.2">
      <c r="A1624" s="117"/>
      <c r="B1624" s="117" t="s">
        <v>308</v>
      </c>
      <c r="C1624" s="117">
        <v>1674</v>
      </c>
      <c r="D1624" s="117">
        <v>1638</v>
      </c>
      <c r="E1624" s="117">
        <v>35</v>
      </c>
      <c r="F1624" s="117">
        <v>8957</v>
      </c>
      <c r="G1624" s="117">
        <v>2197</v>
      </c>
      <c r="H1624" s="117">
        <v>4647</v>
      </c>
      <c r="I1624" s="117">
        <v>2113</v>
      </c>
    </row>
    <row r="1625" spans="1:9" x14ac:dyDescent="0.2">
      <c r="A1625" s="117"/>
      <c r="B1625" s="117" t="s">
        <v>316</v>
      </c>
      <c r="C1625" s="117">
        <v>3564</v>
      </c>
      <c r="D1625" s="117">
        <v>3390</v>
      </c>
      <c r="E1625" s="117">
        <v>174</v>
      </c>
      <c r="F1625" s="117">
        <v>11920</v>
      </c>
      <c r="G1625" s="117">
        <v>3519</v>
      </c>
      <c r="H1625" s="117">
        <v>5776</v>
      </c>
      <c r="I1625" s="117">
        <v>2625</v>
      </c>
    </row>
    <row r="1626" spans="1:9" x14ac:dyDescent="0.2">
      <c r="A1626" s="117"/>
      <c r="B1626" s="117" t="s">
        <v>317</v>
      </c>
      <c r="C1626" s="117">
        <v>7800</v>
      </c>
      <c r="D1626" s="117">
        <v>6833</v>
      </c>
      <c r="E1626" s="117">
        <v>967</v>
      </c>
      <c r="F1626" s="117">
        <v>11174</v>
      </c>
      <c r="G1626" s="117">
        <v>3009</v>
      </c>
      <c r="H1626" s="117">
        <v>6848</v>
      </c>
      <c r="I1626" s="117">
        <v>1317</v>
      </c>
    </row>
    <row r="1627" spans="1:9" x14ac:dyDescent="0.2">
      <c r="A1627" s="117"/>
      <c r="B1627" s="117" t="s">
        <v>309</v>
      </c>
      <c r="C1627" s="117">
        <v>3730</v>
      </c>
      <c r="D1627" s="117">
        <v>3430</v>
      </c>
      <c r="E1627" s="117">
        <v>300</v>
      </c>
      <c r="F1627" s="117">
        <v>10437</v>
      </c>
      <c r="G1627" s="117">
        <v>2816</v>
      </c>
      <c r="H1627" s="117">
        <v>5531</v>
      </c>
      <c r="I1627" s="117">
        <v>2091</v>
      </c>
    </row>
    <row r="1628" spans="1:9" x14ac:dyDescent="0.2">
      <c r="A1628" s="117"/>
      <c r="B1628" s="117" t="s">
        <v>310</v>
      </c>
      <c r="C1628" s="117">
        <v>4348</v>
      </c>
      <c r="D1628" s="117">
        <v>3976</v>
      </c>
      <c r="E1628" s="117">
        <v>372</v>
      </c>
      <c r="F1628" s="117">
        <v>10939</v>
      </c>
      <c r="G1628" s="117">
        <v>3071</v>
      </c>
      <c r="H1628" s="117">
        <v>5794</v>
      </c>
      <c r="I1628" s="117">
        <v>2074</v>
      </c>
    </row>
    <row r="1629" spans="1:9" x14ac:dyDescent="0.2">
      <c r="A1629" s="117"/>
      <c r="B1629" s="117" t="s">
        <v>318</v>
      </c>
      <c r="C1629" s="117">
        <v>5352</v>
      </c>
      <c r="D1629" s="117">
        <v>4843</v>
      </c>
      <c r="E1629" s="117">
        <v>509</v>
      </c>
      <c r="F1629" s="117">
        <v>11605</v>
      </c>
      <c r="G1629" s="117">
        <v>3304</v>
      </c>
      <c r="H1629" s="117">
        <v>6228</v>
      </c>
      <c r="I1629" s="117">
        <v>2073</v>
      </c>
    </row>
    <row r="1630" spans="1:9" x14ac:dyDescent="0.2">
      <c r="A1630" s="117" t="s">
        <v>259</v>
      </c>
      <c r="B1630" s="117"/>
      <c r="C1630" s="117"/>
      <c r="D1630" s="117"/>
      <c r="E1630" s="117"/>
      <c r="F1630" s="117"/>
      <c r="G1630" s="117"/>
      <c r="H1630" s="117"/>
      <c r="I1630" s="117"/>
    </row>
    <row r="1631" spans="1:9" x14ac:dyDescent="0.2">
      <c r="A1631" s="117" t="s">
        <v>7</v>
      </c>
      <c r="B1631" s="117" t="s">
        <v>7</v>
      </c>
      <c r="C1631" s="117">
        <v>1208</v>
      </c>
      <c r="D1631" s="117">
        <v>1147</v>
      </c>
      <c r="E1631" s="117">
        <v>62</v>
      </c>
      <c r="F1631" s="117">
        <v>6729</v>
      </c>
      <c r="G1631" s="117">
        <v>1640</v>
      </c>
      <c r="H1631" s="117">
        <v>3821</v>
      </c>
      <c r="I1631" s="117">
        <v>1268</v>
      </c>
    </row>
    <row r="1632" spans="1:9" x14ac:dyDescent="0.2">
      <c r="A1632" s="117"/>
      <c r="B1632" s="117" t="s">
        <v>301</v>
      </c>
      <c r="C1632" s="117">
        <v>414</v>
      </c>
      <c r="D1632" s="117">
        <v>414</v>
      </c>
      <c r="E1632" s="117" t="s">
        <v>77</v>
      </c>
      <c r="F1632" s="117">
        <v>10778</v>
      </c>
      <c r="G1632" s="117">
        <v>1447</v>
      </c>
      <c r="H1632" s="117">
        <v>9069</v>
      </c>
      <c r="I1632" s="117">
        <v>261</v>
      </c>
    </row>
    <row r="1633" spans="1:9" x14ac:dyDescent="0.2">
      <c r="A1633" s="117"/>
      <c r="B1633" s="117" t="s">
        <v>302</v>
      </c>
      <c r="C1633" s="117">
        <v>106</v>
      </c>
      <c r="D1633" s="117">
        <v>106</v>
      </c>
      <c r="E1633" s="117" t="s">
        <v>77</v>
      </c>
      <c r="F1633" s="117">
        <v>4633</v>
      </c>
      <c r="G1633" s="117">
        <v>701</v>
      </c>
      <c r="H1633" s="117">
        <v>3197</v>
      </c>
      <c r="I1633" s="117">
        <v>734</v>
      </c>
    </row>
    <row r="1634" spans="1:9" x14ac:dyDescent="0.2">
      <c r="A1634" s="117"/>
      <c r="B1634" s="117" t="s">
        <v>303</v>
      </c>
      <c r="C1634" s="117">
        <v>184</v>
      </c>
      <c r="D1634" s="117">
        <v>184</v>
      </c>
      <c r="E1634" s="117" t="s">
        <v>77</v>
      </c>
      <c r="F1634" s="117">
        <v>2406</v>
      </c>
      <c r="G1634" s="117">
        <v>485</v>
      </c>
      <c r="H1634" s="117">
        <v>1286</v>
      </c>
      <c r="I1634" s="117">
        <v>635</v>
      </c>
    </row>
    <row r="1635" spans="1:9" x14ac:dyDescent="0.2">
      <c r="A1635" s="117"/>
      <c r="B1635" s="117" t="s">
        <v>304</v>
      </c>
      <c r="C1635" s="117">
        <v>340</v>
      </c>
      <c r="D1635" s="117">
        <v>333</v>
      </c>
      <c r="E1635" s="117">
        <v>7</v>
      </c>
      <c r="F1635" s="117">
        <v>3339</v>
      </c>
      <c r="G1635" s="117">
        <v>879</v>
      </c>
      <c r="H1635" s="117">
        <v>1703</v>
      </c>
      <c r="I1635" s="117">
        <v>757</v>
      </c>
    </row>
    <row r="1636" spans="1:9" x14ac:dyDescent="0.2">
      <c r="A1636" s="117"/>
      <c r="B1636" s="117" t="s">
        <v>305</v>
      </c>
      <c r="C1636" s="117">
        <v>341</v>
      </c>
      <c r="D1636" s="117">
        <v>327</v>
      </c>
      <c r="E1636" s="117">
        <v>15</v>
      </c>
      <c r="F1636" s="117">
        <v>3964</v>
      </c>
      <c r="G1636" s="117">
        <v>887</v>
      </c>
      <c r="H1636" s="117">
        <v>2115</v>
      </c>
      <c r="I1636" s="117">
        <v>962</v>
      </c>
    </row>
    <row r="1637" spans="1:9" x14ac:dyDescent="0.2">
      <c r="A1637" s="117"/>
      <c r="B1637" s="117" t="s">
        <v>306</v>
      </c>
      <c r="C1637" s="117">
        <v>464</v>
      </c>
      <c r="D1637" s="117">
        <v>450</v>
      </c>
      <c r="E1637" s="117">
        <v>13</v>
      </c>
      <c r="F1637" s="117">
        <v>4444</v>
      </c>
      <c r="G1637" s="117">
        <v>1150</v>
      </c>
      <c r="H1637" s="117">
        <v>2245</v>
      </c>
      <c r="I1637" s="117">
        <v>1049</v>
      </c>
    </row>
    <row r="1638" spans="1:9" x14ac:dyDescent="0.2">
      <c r="A1638" s="117"/>
      <c r="B1638" s="117" t="s">
        <v>307</v>
      </c>
      <c r="C1638" s="117">
        <v>897</v>
      </c>
      <c r="D1638" s="117">
        <v>882</v>
      </c>
      <c r="E1638" s="117">
        <v>15</v>
      </c>
      <c r="F1638" s="117">
        <v>6115</v>
      </c>
      <c r="G1638" s="117">
        <v>1564</v>
      </c>
      <c r="H1638" s="117">
        <v>3138</v>
      </c>
      <c r="I1638" s="117">
        <v>1413</v>
      </c>
    </row>
    <row r="1639" spans="1:9" x14ac:dyDescent="0.2">
      <c r="A1639" s="117"/>
      <c r="B1639" s="117" t="s">
        <v>308</v>
      </c>
      <c r="C1639" s="117">
        <v>1599</v>
      </c>
      <c r="D1639" s="117">
        <v>1548</v>
      </c>
      <c r="E1639" s="117">
        <v>51</v>
      </c>
      <c r="F1639" s="117">
        <v>9654</v>
      </c>
      <c r="G1639" s="117">
        <v>2640</v>
      </c>
      <c r="H1639" s="117">
        <v>5012</v>
      </c>
      <c r="I1639" s="117">
        <v>2002</v>
      </c>
    </row>
    <row r="1640" spans="1:9" x14ac:dyDescent="0.2">
      <c r="A1640" s="117"/>
      <c r="B1640" s="117" t="s">
        <v>316</v>
      </c>
      <c r="C1640" s="117">
        <v>3170</v>
      </c>
      <c r="D1640" s="117">
        <v>3019</v>
      </c>
      <c r="E1640" s="117">
        <v>151</v>
      </c>
      <c r="F1640" s="117">
        <v>13039</v>
      </c>
      <c r="G1640" s="117">
        <v>3432</v>
      </c>
      <c r="H1640" s="117">
        <v>7284</v>
      </c>
      <c r="I1640" s="117">
        <v>2322</v>
      </c>
    </row>
    <row r="1641" spans="1:9" x14ac:dyDescent="0.2">
      <c r="A1641" s="117"/>
      <c r="B1641" s="117" t="s">
        <v>317</v>
      </c>
      <c r="C1641" s="117">
        <v>5766</v>
      </c>
      <c r="D1641" s="117">
        <v>5233</v>
      </c>
      <c r="E1641" s="117">
        <v>533</v>
      </c>
      <c r="F1641" s="117">
        <v>12414</v>
      </c>
      <c r="G1641" s="117">
        <v>3078</v>
      </c>
      <c r="H1641" s="117">
        <v>7872</v>
      </c>
      <c r="I1641" s="117">
        <v>1464</v>
      </c>
    </row>
    <row r="1642" spans="1:9" x14ac:dyDescent="0.2">
      <c r="A1642" s="117"/>
      <c r="B1642" s="117" t="s">
        <v>309</v>
      </c>
      <c r="C1642" s="117">
        <v>2901</v>
      </c>
      <c r="D1642" s="117">
        <v>2726</v>
      </c>
      <c r="E1642" s="117">
        <v>175</v>
      </c>
      <c r="F1642" s="117">
        <v>11282</v>
      </c>
      <c r="G1642" s="117">
        <v>2982</v>
      </c>
      <c r="H1642" s="117">
        <v>6295</v>
      </c>
      <c r="I1642" s="117">
        <v>2005</v>
      </c>
    </row>
    <row r="1643" spans="1:9" x14ac:dyDescent="0.2">
      <c r="A1643" s="117"/>
      <c r="B1643" s="117" t="s">
        <v>310</v>
      </c>
      <c r="C1643" s="117">
        <v>3336</v>
      </c>
      <c r="D1643" s="117">
        <v>3119</v>
      </c>
      <c r="E1643" s="117">
        <v>217</v>
      </c>
      <c r="F1643" s="117">
        <v>12052</v>
      </c>
      <c r="G1643" s="117">
        <v>3192</v>
      </c>
      <c r="H1643" s="117">
        <v>6792</v>
      </c>
      <c r="I1643" s="117">
        <v>2068</v>
      </c>
    </row>
    <row r="1644" spans="1:9" x14ac:dyDescent="0.2">
      <c r="A1644" s="117"/>
      <c r="B1644" s="117" t="s">
        <v>318</v>
      </c>
      <c r="C1644" s="117">
        <v>4122</v>
      </c>
      <c r="D1644" s="117">
        <v>3831</v>
      </c>
      <c r="E1644" s="117">
        <v>291</v>
      </c>
      <c r="F1644" s="117">
        <v>12810</v>
      </c>
      <c r="G1644" s="117">
        <v>3303</v>
      </c>
      <c r="H1644" s="117">
        <v>7500</v>
      </c>
      <c r="I1644" s="117">
        <v>2007</v>
      </c>
    </row>
    <row r="1645" spans="1:9" x14ac:dyDescent="0.2">
      <c r="A1645" s="117" t="s">
        <v>30</v>
      </c>
      <c r="B1645" s="117" t="s">
        <v>7</v>
      </c>
      <c r="C1645" s="117">
        <v>1137</v>
      </c>
      <c r="D1645" s="117">
        <v>1093</v>
      </c>
      <c r="E1645" s="117">
        <v>44</v>
      </c>
      <c r="F1645" s="117">
        <v>6089</v>
      </c>
      <c r="G1645" s="117">
        <v>1615</v>
      </c>
      <c r="H1645" s="117">
        <v>3377</v>
      </c>
      <c r="I1645" s="117">
        <v>1097</v>
      </c>
    </row>
    <row r="1646" spans="1:9" x14ac:dyDescent="0.2">
      <c r="A1646" s="117"/>
      <c r="B1646" s="117" t="s">
        <v>301</v>
      </c>
      <c r="C1646" s="117">
        <v>382</v>
      </c>
      <c r="D1646" s="117">
        <v>382</v>
      </c>
      <c r="E1646" s="117" t="s">
        <v>77</v>
      </c>
      <c r="F1646" s="117">
        <v>11167</v>
      </c>
      <c r="G1646" s="117">
        <v>1499</v>
      </c>
      <c r="H1646" s="117">
        <v>9412</v>
      </c>
      <c r="I1646" s="117">
        <v>256</v>
      </c>
    </row>
    <row r="1647" spans="1:9" x14ac:dyDescent="0.2">
      <c r="A1647" s="117"/>
      <c r="B1647" s="117" t="s">
        <v>302</v>
      </c>
      <c r="C1647" s="117">
        <v>106</v>
      </c>
      <c r="D1647" s="117">
        <v>106</v>
      </c>
      <c r="E1647" s="117" t="s">
        <v>77</v>
      </c>
      <c r="F1647" s="117">
        <v>4945</v>
      </c>
      <c r="G1647" s="117">
        <v>802</v>
      </c>
      <c r="H1647" s="117">
        <v>3347</v>
      </c>
      <c r="I1647" s="117">
        <v>796</v>
      </c>
    </row>
    <row r="1648" spans="1:9" x14ac:dyDescent="0.2">
      <c r="A1648" s="117"/>
      <c r="B1648" s="117" t="s">
        <v>303</v>
      </c>
      <c r="C1648" s="117">
        <v>135</v>
      </c>
      <c r="D1648" s="117">
        <v>135</v>
      </c>
      <c r="E1648" s="117" t="s">
        <v>77</v>
      </c>
      <c r="F1648" s="117">
        <v>1701</v>
      </c>
      <c r="G1648" s="117">
        <v>369</v>
      </c>
      <c r="H1648" s="117">
        <v>775</v>
      </c>
      <c r="I1648" s="117">
        <v>558</v>
      </c>
    </row>
    <row r="1649" spans="1:9" x14ac:dyDescent="0.2">
      <c r="A1649" s="117"/>
      <c r="B1649" s="117" t="s">
        <v>304</v>
      </c>
      <c r="C1649" s="117">
        <v>226</v>
      </c>
      <c r="D1649" s="117">
        <v>226</v>
      </c>
      <c r="E1649" s="117" t="s">
        <v>77</v>
      </c>
      <c r="F1649" s="117">
        <v>2835</v>
      </c>
      <c r="G1649" s="117">
        <v>693</v>
      </c>
      <c r="H1649" s="117">
        <v>1411</v>
      </c>
      <c r="I1649" s="117">
        <v>731</v>
      </c>
    </row>
    <row r="1650" spans="1:9" x14ac:dyDescent="0.2">
      <c r="A1650" s="117"/>
      <c r="B1650" s="117" t="s">
        <v>305</v>
      </c>
      <c r="C1650" s="117">
        <v>348</v>
      </c>
      <c r="D1650" s="117">
        <v>338</v>
      </c>
      <c r="E1650" s="117">
        <v>10</v>
      </c>
      <c r="F1650" s="117">
        <v>3386</v>
      </c>
      <c r="G1650" s="117">
        <v>631</v>
      </c>
      <c r="H1650" s="117">
        <v>1781</v>
      </c>
      <c r="I1650" s="117">
        <v>974</v>
      </c>
    </row>
    <row r="1651" spans="1:9" x14ac:dyDescent="0.2">
      <c r="A1651" s="117"/>
      <c r="B1651" s="117" t="s">
        <v>306</v>
      </c>
      <c r="C1651" s="117">
        <v>524</v>
      </c>
      <c r="D1651" s="117">
        <v>498</v>
      </c>
      <c r="E1651" s="117">
        <v>26</v>
      </c>
      <c r="F1651" s="117">
        <v>3836</v>
      </c>
      <c r="G1651" s="117">
        <v>1071</v>
      </c>
      <c r="H1651" s="117">
        <v>1937</v>
      </c>
      <c r="I1651" s="117">
        <v>828</v>
      </c>
    </row>
    <row r="1652" spans="1:9" x14ac:dyDescent="0.2">
      <c r="A1652" s="117"/>
      <c r="B1652" s="117" t="s">
        <v>307</v>
      </c>
      <c r="C1652" s="117">
        <v>1057</v>
      </c>
      <c r="D1652" s="117">
        <v>1047</v>
      </c>
      <c r="E1652" s="117">
        <v>10</v>
      </c>
      <c r="F1652" s="117">
        <v>5706</v>
      </c>
      <c r="G1652" s="117">
        <v>1599</v>
      </c>
      <c r="H1652" s="117">
        <v>2936</v>
      </c>
      <c r="I1652" s="117">
        <v>1171</v>
      </c>
    </row>
    <row r="1653" spans="1:9" x14ac:dyDescent="0.2">
      <c r="A1653" s="117"/>
      <c r="B1653" s="117" t="s">
        <v>308</v>
      </c>
      <c r="C1653" s="117">
        <v>1796</v>
      </c>
      <c r="D1653" s="117">
        <v>1755</v>
      </c>
      <c r="E1653" s="117">
        <v>41</v>
      </c>
      <c r="F1653" s="117">
        <v>9147</v>
      </c>
      <c r="G1653" s="117">
        <v>2932</v>
      </c>
      <c r="H1653" s="117">
        <v>4456</v>
      </c>
      <c r="I1653" s="117">
        <v>1759</v>
      </c>
    </row>
    <row r="1654" spans="1:9" x14ac:dyDescent="0.2">
      <c r="A1654" s="117"/>
      <c r="B1654" s="117" t="s">
        <v>316</v>
      </c>
      <c r="C1654" s="117">
        <v>3346</v>
      </c>
      <c r="D1654" s="117">
        <v>3198</v>
      </c>
      <c r="E1654" s="117">
        <v>148</v>
      </c>
      <c r="F1654" s="117">
        <v>13030</v>
      </c>
      <c r="G1654" s="117">
        <v>3894</v>
      </c>
      <c r="H1654" s="117">
        <v>6966</v>
      </c>
      <c r="I1654" s="117">
        <v>2170</v>
      </c>
    </row>
    <row r="1655" spans="1:9" x14ac:dyDescent="0.2">
      <c r="A1655" s="117"/>
      <c r="B1655" s="117" t="s">
        <v>317</v>
      </c>
      <c r="C1655" s="117">
        <v>6202</v>
      </c>
      <c r="D1655" s="117">
        <v>5755</v>
      </c>
      <c r="E1655" s="117">
        <v>447</v>
      </c>
      <c r="F1655" s="117">
        <v>12321</v>
      </c>
      <c r="G1655" s="117">
        <v>3639</v>
      </c>
      <c r="H1655" s="117">
        <v>7827</v>
      </c>
      <c r="I1655" s="117">
        <v>856</v>
      </c>
    </row>
    <row r="1656" spans="1:9" x14ac:dyDescent="0.2">
      <c r="A1656" s="117"/>
      <c r="B1656" s="117" t="s">
        <v>309</v>
      </c>
      <c r="C1656" s="117">
        <v>2909</v>
      </c>
      <c r="D1656" s="117">
        <v>2777</v>
      </c>
      <c r="E1656" s="117">
        <v>132</v>
      </c>
      <c r="F1656" s="117">
        <v>10850</v>
      </c>
      <c r="G1656" s="117">
        <v>3343</v>
      </c>
      <c r="H1656" s="117">
        <v>5739</v>
      </c>
      <c r="I1656" s="117">
        <v>1768</v>
      </c>
    </row>
    <row r="1657" spans="1:9" x14ac:dyDescent="0.2">
      <c r="A1657" s="117"/>
      <c r="B1657" s="117" t="s">
        <v>310</v>
      </c>
      <c r="C1657" s="117">
        <v>3315</v>
      </c>
      <c r="D1657" s="117">
        <v>3151</v>
      </c>
      <c r="E1657" s="117">
        <v>163</v>
      </c>
      <c r="F1657" s="117">
        <v>11910</v>
      </c>
      <c r="G1657" s="117">
        <v>3676</v>
      </c>
      <c r="H1657" s="117">
        <v>6289</v>
      </c>
      <c r="I1657" s="117">
        <v>1945</v>
      </c>
    </row>
    <row r="1658" spans="1:9" x14ac:dyDescent="0.2">
      <c r="A1658" s="117"/>
      <c r="B1658" s="117" t="s">
        <v>318</v>
      </c>
      <c r="C1658" s="117">
        <v>4195</v>
      </c>
      <c r="D1658" s="117">
        <v>3958</v>
      </c>
      <c r="E1658" s="117">
        <v>237</v>
      </c>
      <c r="F1658" s="117">
        <v>12820</v>
      </c>
      <c r="G1658" s="117">
        <v>3818</v>
      </c>
      <c r="H1658" s="117">
        <v>7222</v>
      </c>
      <c r="I1658" s="117">
        <v>1780</v>
      </c>
    </row>
    <row r="1659" spans="1:9" x14ac:dyDescent="0.2">
      <c r="A1659" s="117" t="s">
        <v>31</v>
      </c>
      <c r="B1659" s="117" t="s">
        <v>7</v>
      </c>
      <c r="C1659" s="117">
        <v>1275</v>
      </c>
      <c r="D1659" s="117">
        <v>1196</v>
      </c>
      <c r="E1659" s="117">
        <v>78</v>
      </c>
      <c r="F1659" s="117">
        <v>7328</v>
      </c>
      <c r="G1659" s="117">
        <v>1663</v>
      </c>
      <c r="H1659" s="117">
        <v>4235</v>
      </c>
      <c r="I1659" s="117">
        <v>1429</v>
      </c>
    </row>
    <row r="1660" spans="1:9" x14ac:dyDescent="0.2">
      <c r="A1660" s="117"/>
      <c r="B1660" s="117" t="s">
        <v>301</v>
      </c>
      <c r="C1660" s="117">
        <v>448</v>
      </c>
      <c r="D1660" s="117">
        <v>448</v>
      </c>
      <c r="E1660" s="117" t="s">
        <v>77</v>
      </c>
      <c r="F1660" s="117">
        <v>10371</v>
      </c>
      <c r="G1660" s="117">
        <v>1393</v>
      </c>
      <c r="H1660" s="117">
        <v>8711</v>
      </c>
      <c r="I1660" s="117">
        <v>267</v>
      </c>
    </row>
    <row r="1661" spans="1:9" x14ac:dyDescent="0.2">
      <c r="A1661" s="117"/>
      <c r="B1661" s="117" t="s">
        <v>302</v>
      </c>
      <c r="C1661" s="117">
        <v>106</v>
      </c>
      <c r="D1661" s="117">
        <v>106</v>
      </c>
      <c r="E1661" s="117" t="s">
        <v>77</v>
      </c>
      <c r="F1661" s="117">
        <v>4304</v>
      </c>
      <c r="G1661" s="117">
        <v>595</v>
      </c>
      <c r="H1661" s="117">
        <v>3040</v>
      </c>
      <c r="I1661" s="117">
        <v>669</v>
      </c>
    </row>
    <row r="1662" spans="1:9" x14ac:dyDescent="0.2">
      <c r="A1662" s="117"/>
      <c r="B1662" s="117" t="s">
        <v>303</v>
      </c>
      <c r="C1662" s="117">
        <v>238</v>
      </c>
      <c r="D1662" s="117">
        <v>238</v>
      </c>
      <c r="E1662" s="117" t="s">
        <v>77</v>
      </c>
      <c r="F1662" s="117">
        <v>3175</v>
      </c>
      <c r="G1662" s="117">
        <v>612</v>
      </c>
      <c r="H1662" s="117">
        <v>1844</v>
      </c>
      <c r="I1662" s="117">
        <v>719</v>
      </c>
    </row>
    <row r="1663" spans="1:9" x14ac:dyDescent="0.2">
      <c r="A1663" s="117"/>
      <c r="B1663" s="117" t="s">
        <v>304</v>
      </c>
      <c r="C1663" s="117">
        <v>462</v>
      </c>
      <c r="D1663" s="117">
        <v>448</v>
      </c>
      <c r="E1663" s="117">
        <v>14</v>
      </c>
      <c r="F1663" s="117">
        <v>3882</v>
      </c>
      <c r="G1663" s="117">
        <v>1080</v>
      </c>
      <c r="H1663" s="117">
        <v>2017</v>
      </c>
      <c r="I1663" s="117">
        <v>785</v>
      </c>
    </row>
    <row r="1664" spans="1:9" x14ac:dyDescent="0.2">
      <c r="A1664" s="117"/>
      <c r="B1664" s="117" t="s">
        <v>305</v>
      </c>
      <c r="C1664" s="117">
        <v>335</v>
      </c>
      <c r="D1664" s="117">
        <v>315</v>
      </c>
      <c r="E1664" s="117">
        <v>20</v>
      </c>
      <c r="F1664" s="117">
        <v>4552</v>
      </c>
      <c r="G1664" s="117">
        <v>1146</v>
      </c>
      <c r="H1664" s="117">
        <v>2455</v>
      </c>
      <c r="I1664" s="117">
        <v>951</v>
      </c>
    </row>
    <row r="1665" spans="1:9" x14ac:dyDescent="0.2">
      <c r="A1665" s="117"/>
      <c r="B1665" s="117" t="s">
        <v>306</v>
      </c>
      <c r="C1665" s="117">
        <v>403</v>
      </c>
      <c r="D1665" s="117">
        <v>403</v>
      </c>
      <c r="E1665" s="117" t="s">
        <v>77</v>
      </c>
      <c r="F1665" s="117">
        <v>5060</v>
      </c>
      <c r="G1665" s="117">
        <v>1231</v>
      </c>
      <c r="H1665" s="117">
        <v>2556</v>
      </c>
      <c r="I1665" s="117">
        <v>1272</v>
      </c>
    </row>
    <row r="1666" spans="1:9" x14ac:dyDescent="0.2">
      <c r="A1666" s="117"/>
      <c r="B1666" s="117" t="s">
        <v>307</v>
      </c>
      <c r="C1666" s="117">
        <v>744</v>
      </c>
      <c r="D1666" s="117">
        <v>724</v>
      </c>
      <c r="E1666" s="117">
        <v>20</v>
      </c>
      <c r="F1666" s="117">
        <v>6506</v>
      </c>
      <c r="G1666" s="117">
        <v>1530</v>
      </c>
      <c r="H1666" s="117">
        <v>3332</v>
      </c>
      <c r="I1666" s="117">
        <v>1644</v>
      </c>
    </row>
    <row r="1667" spans="1:9" x14ac:dyDescent="0.2">
      <c r="A1667" s="117"/>
      <c r="B1667" s="117" t="s">
        <v>308</v>
      </c>
      <c r="C1667" s="117">
        <v>1418</v>
      </c>
      <c r="D1667" s="117">
        <v>1358</v>
      </c>
      <c r="E1667" s="117">
        <v>60</v>
      </c>
      <c r="F1667" s="117">
        <v>10122</v>
      </c>
      <c r="G1667" s="117">
        <v>2372</v>
      </c>
      <c r="H1667" s="117">
        <v>5524</v>
      </c>
      <c r="I1667" s="117">
        <v>2226</v>
      </c>
    </row>
    <row r="1668" spans="1:9" x14ac:dyDescent="0.2">
      <c r="A1668" s="117"/>
      <c r="B1668" s="117" t="s">
        <v>316</v>
      </c>
      <c r="C1668" s="117">
        <v>3036</v>
      </c>
      <c r="D1668" s="117">
        <v>2882</v>
      </c>
      <c r="E1668" s="117">
        <v>154</v>
      </c>
      <c r="F1668" s="117">
        <v>13045</v>
      </c>
      <c r="G1668" s="117">
        <v>3082</v>
      </c>
      <c r="H1668" s="117">
        <v>7526</v>
      </c>
      <c r="I1668" s="117">
        <v>2437</v>
      </c>
    </row>
    <row r="1669" spans="1:9" x14ac:dyDescent="0.2">
      <c r="A1669" s="117"/>
      <c r="B1669" s="117" t="s">
        <v>317</v>
      </c>
      <c r="C1669" s="117">
        <v>5565</v>
      </c>
      <c r="D1669" s="117">
        <v>4993</v>
      </c>
      <c r="E1669" s="117">
        <v>573</v>
      </c>
      <c r="F1669" s="117">
        <v>12457</v>
      </c>
      <c r="G1669" s="117">
        <v>2820</v>
      </c>
      <c r="H1669" s="117">
        <v>7893</v>
      </c>
      <c r="I1669" s="117">
        <v>1744</v>
      </c>
    </row>
    <row r="1670" spans="1:9" x14ac:dyDescent="0.2">
      <c r="A1670" s="117"/>
      <c r="B1670" s="117" t="s">
        <v>309</v>
      </c>
      <c r="C1670" s="117">
        <v>2894</v>
      </c>
      <c r="D1670" s="117">
        <v>2686</v>
      </c>
      <c r="E1670" s="117">
        <v>208</v>
      </c>
      <c r="F1670" s="117">
        <v>11611</v>
      </c>
      <c r="G1670" s="117">
        <v>2707</v>
      </c>
      <c r="H1670" s="117">
        <v>6720</v>
      </c>
      <c r="I1670" s="117">
        <v>2185</v>
      </c>
    </row>
    <row r="1671" spans="1:9" x14ac:dyDescent="0.2">
      <c r="A1671" s="117"/>
      <c r="B1671" s="117" t="s">
        <v>310</v>
      </c>
      <c r="C1671" s="117">
        <v>3352</v>
      </c>
      <c r="D1671" s="117">
        <v>3096</v>
      </c>
      <c r="E1671" s="117">
        <v>256</v>
      </c>
      <c r="F1671" s="117">
        <v>12153</v>
      </c>
      <c r="G1671" s="117">
        <v>2843</v>
      </c>
      <c r="H1671" s="117">
        <v>7154</v>
      </c>
      <c r="I1671" s="117">
        <v>2157</v>
      </c>
    </row>
    <row r="1672" spans="1:9" x14ac:dyDescent="0.2">
      <c r="A1672" s="117"/>
      <c r="B1672" s="117" t="s">
        <v>318</v>
      </c>
      <c r="C1672" s="117">
        <v>4076</v>
      </c>
      <c r="D1672" s="117">
        <v>3750</v>
      </c>
      <c r="E1672" s="117">
        <v>326</v>
      </c>
      <c r="F1672" s="117">
        <v>12803</v>
      </c>
      <c r="G1672" s="117">
        <v>2974</v>
      </c>
      <c r="H1672" s="117">
        <v>7677</v>
      </c>
      <c r="I1672" s="117">
        <v>2152</v>
      </c>
    </row>
    <row r="1673" spans="1:9" x14ac:dyDescent="0.2">
      <c r="A1673" s="117" t="s">
        <v>260</v>
      </c>
      <c r="B1673" s="117"/>
      <c r="C1673" s="117"/>
      <c r="D1673" s="117"/>
      <c r="E1673" s="117"/>
      <c r="F1673" s="117"/>
      <c r="G1673" s="117"/>
      <c r="H1673" s="117"/>
      <c r="I1673" s="117"/>
    </row>
    <row r="1674" spans="1:9" x14ac:dyDescent="0.2">
      <c r="A1674" s="117" t="s">
        <v>7</v>
      </c>
      <c r="B1674" s="117" t="s">
        <v>7</v>
      </c>
      <c r="C1674" s="117">
        <v>1271</v>
      </c>
      <c r="D1674" s="117">
        <v>1210</v>
      </c>
      <c r="E1674" s="117">
        <v>61</v>
      </c>
      <c r="F1674" s="117">
        <v>5997</v>
      </c>
      <c r="G1674" s="117">
        <v>1589</v>
      </c>
      <c r="H1674" s="117">
        <v>3365</v>
      </c>
      <c r="I1674" s="117">
        <v>1042</v>
      </c>
    </row>
    <row r="1675" spans="1:9" x14ac:dyDescent="0.2">
      <c r="A1675" s="117"/>
      <c r="B1675" s="117" t="s">
        <v>301</v>
      </c>
      <c r="C1675" s="117">
        <v>316</v>
      </c>
      <c r="D1675" s="117">
        <v>316</v>
      </c>
      <c r="E1675" s="117" t="s">
        <v>77</v>
      </c>
      <c r="F1675" s="117">
        <v>6271</v>
      </c>
      <c r="G1675" s="117">
        <v>926</v>
      </c>
      <c r="H1675" s="117">
        <v>4148</v>
      </c>
      <c r="I1675" s="117">
        <v>1197</v>
      </c>
    </row>
    <row r="1676" spans="1:9" x14ac:dyDescent="0.2">
      <c r="A1676" s="117"/>
      <c r="B1676" s="117" t="s">
        <v>302</v>
      </c>
      <c r="C1676" s="117">
        <v>47</v>
      </c>
      <c r="D1676" s="117">
        <v>47</v>
      </c>
      <c r="E1676" s="117" t="s">
        <v>77</v>
      </c>
      <c r="F1676" s="117">
        <v>4650</v>
      </c>
      <c r="G1676" s="117">
        <v>434</v>
      </c>
      <c r="H1676" s="117">
        <v>2179</v>
      </c>
      <c r="I1676" s="117">
        <v>2036</v>
      </c>
    </row>
    <row r="1677" spans="1:9" x14ac:dyDescent="0.2">
      <c r="A1677" s="117"/>
      <c r="B1677" s="117" t="s">
        <v>303</v>
      </c>
      <c r="C1677" s="117">
        <v>150</v>
      </c>
      <c r="D1677" s="117">
        <v>150</v>
      </c>
      <c r="E1677" s="117" t="s">
        <v>77</v>
      </c>
      <c r="F1677" s="117">
        <v>2139</v>
      </c>
      <c r="G1677" s="117">
        <v>427</v>
      </c>
      <c r="H1677" s="117">
        <v>1202</v>
      </c>
      <c r="I1677" s="117">
        <v>510</v>
      </c>
    </row>
    <row r="1678" spans="1:9" x14ac:dyDescent="0.2">
      <c r="A1678" s="117"/>
      <c r="B1678" s="117" t="s">
        <v>304</v>
      </c>
      <c r="C1678" s="117">
        <v>258</v>
      </c>
      <c r="D1678" s="117">
        <v>244</v>
      </c>
      <c r="E1678" s="117">
        <v>14</v>
      </c>
      <c r="F1678" s="117">
        <v>2823</v>
      </c>
      <c r="G1678" s="117">
        <v>613</v>
      </c>
      <c r="H1678" s="117">
        <v>1375</v>
      </c>
      <c r="I1678" s="117">
        <v>836</v>
      </c>
    </row>
    <row r="1679" spans="1:9" x14ac:dyDescent="0.2">
      <c r="A1679" s="117"/>
      <c r="B1679" s="117" t="s">
        <v>305</v>
      </c>
      <c r="C1679" s="117">
        <v>334</v>
      </c>
      <c r="D1679" s="117">
        <v>334</v>
      </c>
      <c r="E1679" s="117" t="s">
        <v>77</v>
      </c>
      <c r="F1679" s="117">
        <v>3698</v>
      </c>
      <c r="G1679" s="117">
        <v>758</v>
      </c>
      <c r="H1679" s="117">
        <v>1707</v>
      </c>
      <c r="I1679" s="117">
        <v>1234</v>
      </c>
    </row>
    <row r="1680" spans="1:9" x14ac:dyDescent="0.2">
      <c r="A1680" s="117"/>
      <c r="B1680" s="117" t="s">
        <v>306</v>
      </c>
      <c r="C1680" s="117">
        <v>506</v>
      </c>
      <c r="D1680" s="117">
        <v>492</v>
      </c>
      <c r="E1680" s="117">
        <v>13</v>
      </c>
      <c r="F1680" s="117">
        <v>3577</v>
      </c>
      <c r="G1680" s="117">
        <v>1095</v>
      </c>
      <c r="H1680" s="117">
        <v>1851</v>
      </c>
      <c r="I1680" s="117">
        <v>631</v>
      </c>
    </row>
    <row r="1681" spans="1:9" x14ac:dyDescent="0.2">
      <c r="A1681" s="117"/>
      <c r="B1681" s="117" t="s">
        <v>307</v>
      </c>
      <c r="C1681" s="117">
        <v>887</v>
      </c>
      <c r="D1681" s="117">
        <v>873</v>
      </c>
      <c r="E1681" s="117">
        <v>14</v>
      </c>
      <c r="F1681" s="117">
        <v>4966</v>
      </c>
      <c r="G1681" s="117">
        <v>1498</v>
      </c>
      <c r="H1681" s="117">
        <v>2535</v>
      </c>
      <c r="I1681" s="117">
        <v>933</v>
      </c>
    </row>
    <row r="1682" spans="1:9" x14ac:dyDescent="0.2">
      <c r="A1682" s="117"/>
      <c r="B1682" s="117" t="s">
        <v>308</v>
      </c>
      <c r="C1682" s="117">
        <v>1659</v>
      </c>
      <c r="D1682" s="117">
        <v>1607</v>
      </c>
      <c r="E1682" s="117">
        <v>53</v>
      </c>
      <c r="F1682" s="117">
        <v>8379</v>
      </c>
      <c r="G1682" s="117">
        <v>2483</v>
      </c>
      <c r="H1682" s="117">
        <v>4849</v>
      </c>
      <c r="I1682" s="117">
        <v>1046</v>
      </c>
    </row>
    <row r="1683" spans="1:9" x14ac:dyDescent="0.2">
      <c r="A1683" s="117"/>
      <c r="B1683" s="117" t="s">
        <v>316</v>
      </c>
      <c r="C1683" s="117">
        <v>3179</v>
      </c>
      <c r="D1683" s="117">
        <v>2995</v>
      </c>
      <c r="E1683" s="117">
        <v>184</v>
      </c>
      <c r="F1683" s="117">
        <v>12037</v>
      </c>
      <c r="G1683" s="117">
        <v>3573</v>
      </c>
      <c r="H1683" s="117">
        <v>7348</v>
      </c>
      <c r="I1683" s="117">
        <v>1116</v>
      </c>
    </row>
    <row r="1684" spans="1:9" x14ac:dyDescent="0.2">
      <c r="A1684" s="117"/>
      <c r="B1684" s="117" t="s">
        <v>317</v>
      </c>
      <c r="C1684" s="117">
        <v>6084</v>
      </c>
      <c r="D1684" s="117">
        <v>5651</v>
      </c>
      <c r="E1684" s="117">
        <v>433</v>
      </c>
      <c r="F1684" s="117">
        <v>11902</v>
      </c>
      <c r="G1684" s="117">
        <v>3407</v>
      </c>
      <c r="H1684" s="117">
        <v>7274</v>
      </c>
      <c r="I1684" s="117">
        <v>1222</v>
      </c>
    </row>
    <row r="1685" spans="1:9" x14ac:dyDescent="0.2">
      <c r="A1685" s="117"/>
      <c r="B1685" s="117" t="s">
        <v>309</v>
      </c>
      <c r="C1685" s="117">
        <v>3006</v>
      </c>
      <c r="D1685" s="117">
        <v>2837</v>
      </c>
      <c r="E1685" s="117">
        <v>169</v>
      </c>
      <c r="F1685" s="117">
        <v>10257</v>
      </c>
      <c r="G1685" s="117">
        <v>3019</v>
      </c>
      <c r="H1685" s="117">
        <v>6136</v>
      </c>
      <c r="I1685" s="117">
        <v>1103</v>
      </c>
    </row>
    <row r="1686" spans="1:9" x14ac:dyDescent="0.2">
      <c r="A1686" s="117"/>
      <c r="B1686" s="117" t="s">
        <v>310</v>
      </c>
      <c r="C1686" s="117">
        <v>3447</v>
      </c>
      <c r="D1686" s="117">
        <v>3241</v>
      </c>
      <c r="E1686" s="117">
        <v>207</v>
      </c>
      <c r="F1686" s="117">
        <v>11080</v>
      </c>
      <c r="G1686" s="117">
        <v>3321</v>
      </c>
      <c r="H1686" s="117">
        <v>6667</v>
      </c>
      <c r="I1686" s="117">
        <v>1092</v>
      </c>
    </row>
    <row r="1687" spans="1:9" x14ac:dyDescent="0.2">
      <c r="A1687" s="117"/>
      <c r="B1687" s="117" t="s">
        <v>318</v>
      </c>
      <c r="C1687" s="117">
        <v>4245</v>
      </c>
      <c r="D1687" s="117">
        <v>3970</v>
      </c>
      <c r="E1687" s="117">
        <v>276</v>
      </c>
      <c r="F1687" s="117">
        <v>11987</v>
      </c>
      <c r="G1687" s="117">
        <v>3512</v>
      </c>
      <c r="H1687" s="117">
        <v>7321</v>
      </c>
      <c r="I1687" s="117">
        <v>1155</v>
      </c>
    </row>
    <row r="1688" spans="1:9" x14ac:dyDescent="0.2">
      <c r="A1688" s="117" t="s">
        <v>30</v>
      </c>
      <c r="B1688" s="117" t="s">
        <v>7</v>
      </c>
      <c r="C1688" s="117">
        <v>1209</v>
      </c>
      <c r="D1688" s="117">
        <v>1162</v>
      </c>
      <c r="E1688" s="117">
        <v>47</v>
      </c>
      <c r="F1688" s="117">
        <v>5166</v>
      </c>
      <c r="G1688" s="117">
        <v>1513</v>
      </c>
      <c r="H1688" s="117">
        <v>2818</v>
      </c>
      <c r="I1688" s="117">
        <v>835</v>
      </c>
    </row>
    <row r="1689" spans="1:9" x14ac:dyDescent="0.2">
      <c r="A1689" s="117"/>
      <c r="B1689" s="117" t="s">
        <v>301</v>
      </c>
      <c r="C1689" s="117">
        <v>447</v>
      </c>
      <c r="D1689" s="117">
        <v>447</v>
      </c>
      <c r="E1689" s="117" t="s">
        <v>77</v>
      </c>
      <c r="F1689" s="117">
        <v>6092</v>
      </c>
      <c r="G1689" s="117">
        <v>1012</v>
      </c>
      <c r="H1689" s="117">
        <v>3810</v>
      </c>
      <c r="I1689" s="117">
        <v>1270</v>
      </c>
    </row>
    <row r="1690" spans="1:9" x14ac:dyDescent="0.2">
      <c r="A1690" s="117"/>
      <c r="B1690" s="117" t="s">
        <v>302</v>
      </c>
      <c r="C1690" s="117">
        <v>64</v>
      </c>
      <c r="D1690" s="117">
        <v>64</v>
      </c>
      <c r="E1690" s="117" t="s">
        <v>77</v>
      </c>
      <c r="F1690" s="117">
        <v>3885</v>
      </c>
      <c r="G1690" s="117">
        <v>491</v>
      </c>
      <c r="H1690" s="117">
        <v>1838</v>
      </c>
      <c r="I1690" s="117">
        <v>1555</v>
      </c>
    </row>
    <row r="1691" spans="1:9" x14ac:dyDescent="0.2">
      <c r="A1691" s="117"/>
      <c r="B1691" s="117" t="s">
        <v>303</v>
      </c>
      <c r="C1691" s="117">
        <v>116</v>
      </c>
      <c r="D1691" s="117">
        <v>116</v>
      </c>
      <c r="E1691" s="117" t="s">
        <v>77</v>
      </c>
      <c r="F1691" s="117">
        <v>1677</v>
      </c>
      <c r="G1691" s="117">
        <v>333</v>
      </c>
      <c r="H1691" s="117">
        <v>1040</v>
      </c>
      <c r="I1691" s="117">
        <v>304</v>
      </c>
    </row>
    <row r="1692" spans="1:9" x14ac:dyDescent="0.2">
      <c r="A1692" s="117"/>
      <c r="B1692" s="117" t="s">
        <v>304</v>
      </c>
      <c r="C1692" s="117">
        <v>233</v>
      </c>
      <c r="D1692" s="117">
        <v>233</v>
      </c>
      <c r="E1692" s="117" t="s">
        <v>77</v>
      </c>
      <c r="F1692" s="117">
        <v>1931</v>
      </c>
      <c r="G1692" s="117">
        <v>447</v>
      </c>
      <c r="H1692" s="117">
        <v>887</v>
      </c>
      <c r="I1692" s="117">
        <v>597</v>
      </c>
    </row>
    <row r="1693" spans="1:9" x14ac:dyDescent="0.2">
      <c r="A1693" s="117"/>
      <c r="B1693" s="117" t="s">
        <v>305</v>
      </c>
      <c r="C1693" s="117">
        <v>344</v>
      </c>
      <c r="D1693" s="117">
        <v>344</v>
      </c>
      <c r="E1693" s="117" t="s">
        <v>77</v>
      </c>
      <c r="F1693" s="117">
        <v>2809</v>
      </c>
      <c r="G1693" s="117">
        <v>672</v>
      </c>
      <c r="H1693" s="117">
        <v>1342</v>
      </c>
      <c r="I1693" s="117">
        <v>795</v>
      </c>
    </row>
    <row r="1694" spans="1:9" x14ac:dyDescent="0.2">
      <c r="A1694" s="117"/>
      <c r="B1694" s="117" t="s">
        <v>306</v>
      </c>
      <c r="C1694" s="117">
        <v>544</v>
      </c>
      <c r="D1694" s="117">
        <v>535</v>
      </c>
      <c r="E1694" s="117">
        <v>9</v>
      </c>
      <c r="F1694" s="117">
        <v>3141</v>
      </c>
      <c r="G1694" s="117">
        <v>994</v>
      </c>
      <c r="H1694" s="117">
        <v>1655</v>
      </c>
      <c r="I1694" s="117">
        <v>493</v>
      </c>
    </row>
    <row r="1695" spans="1:9" x14ac:dyDescent="0.2">
      <c r="A1695" s="117"/>
      <c r="B1695" s="117" t="s">
        <v>307</v>
      </c>
      <c r="C1695" s="117">
        <v>1219</v>
      </c>
      <c r="D1695" s="117">
        <v>1190</v>
      </c>
      <c r="E1695" s="117">
        <v>29</v>
      </c>
      <c r="F1695" s="117">
        <v>4436</v>
      </c>
      <c r="G1695" s="117">
        <v>1435</v>
      </c>
      <c r="H1695" s="117">
        <v>2176</v>
      </c>
      <c r="I1695" s="117">
        <v>825</v>
      </c>
    </row>
    <row r="1696" spans="1:9" x14ac:dyDescent="0.2">
      <c r="A1696" s="117"/>
      <c r="B1696" s="117" t="s">
        <v>308</v>
      </c>
      <c r="C1696" s="117">
        <v>1907</v>
      </c>
      <c r="D1696" s="117">
        <v>1852</v>
      </c>
      <c r="E1696" s="117">
        <v>56</v>
      </c>
      <c r="F1696" s="117">
        <v>7670</v>
      </c>
      <c r="G1696" s="117">
        <v>2614</v>
      </c>
      <c r="H1696" s="117">
        <v>4091</v>
      </c>
      <c r="I1696" s="117">
        <v>964</v>
      </c>
    </row>
    <row r="1697" spans="1:9" x14ac:dyDescent="0.2">
      <c r="A1697" s="117"/>
      <c r="B1697" s="117" t="s">
        <v>316</v>
      </c>
      <c r="C1697" s="117">
        <v>3413</v>
      </c>
      <c r="D1697" s="117">
        <v>3177</v>
      </c>
      <c r="E1697" s="117">
        <v>236</v>
      </c>
      <c r="F1697" s="117">
        <v>12088</v>
      </c>
      <c r="G1697" s="117">
        <v>3905</v>
      </c>
      <c r="H1697" s="117">
        <v>7244</v>
      </c>
      <c r="I1697" s="117">
        <v>938</v>
      </c>
    </row>
    <row r="1698" spans="1:9" x14ac:dyDescent="0.2">
      <c r="A1698" s="117"/>
      <c r="B1698" s="117" t="s">
        <v>317</v>
      </c>
      <c r="C1698" s="117">
        <v>6031</v>
      </c>
      <c r="D1698" s="117">
        <v>5781</v>
      </c>
      <c r="E1698" s="117">
        <v>249</v>
      </c>
      <c r="F1698" s="117">
        <v>12389</v>
      </c>
      <c r="G1698" s="117">
        <v>3889</v>
      </c>
      <c r="H1698" s="117">
        <v>7296</v>
      </c>
      <c r="I1698" s="117">
        <v>1204</v>
      </c>
    </row>
    <row r="1699" spans="1:9" x14ac:dyDescent="0.2">
      <c r="A1699" s="117"/>
      <c r="B1699" s="117" t="s">
        <v>309</v>
      </c>
      <c r="C1699" s="117">
        <v>2963</v>
      </c>
      <c r="D1699" s="117">
        <v>2822</v>
      </c>
      <c r="E1699" s="117">
        <v>141</v>
      </c>
      <c r="F1699" s="117">
        <v>9756</v>
      </c>
      <c r="G1699" s="117">
        <v>3210</v>
      </c>
      <c r="H1699" s="117">
        <v>5558</v>
      </c>
      <c r="I1699" s="117">
        <v>989</v>
      </c>
    </row>
    <row r="1700" spans="1:9" x14ac:dyDescent="0.2">
      <c r="A1700" s="117"/>
      <c r="B1700" s="117" t="s">
        <v>310</v>
      </c>
      <c r="C1700" s="117">
        <v>3329</v>
      </c>
      <c r="D1700" s="117">
        <v>3157</v>
      </c>
      <c r="E1700" s="117">
        <v>172</v>
      </c>
      <c r="F1700" s="117">
        <v>10958</v>
      </c>
      <c r="G1700" s="117">
        <v>3592</v>
      </c>
      <c r="H1700" s="117">
        <v>6321</v>
      </c>
      <c r="I1700" s="117">
        <v>1044</v>
      </c>
    </row>
    <row r="1701" spans="1:9" x14ac:dyDescent="0.2">
      <c r="A1701" s="117"/>
      <c r="B1701" s="117" t="s">
        <v>318</v>
      </c>
      <c r="C1701" s="117">
        <v>4187</v>
      </c>
      <c r="D1701" s="117">
        <v>3947</v>
      </c>
      <c r="E1701" s="117">
        <v>240</v>
      </c>
      <c r="F1701" s="117">
        <v>12177</v>
      </c>
      <c r="G1701" s="117">
        <v>3900</v>
      </c>
      <c r="H1701" s="117">
        <v>7259</v>
      </c>
      <c r="I1701" s="117">
        <v>1017</v>
      </c>
    </row>
    <row r="1702" spans="1:9" x14ac:dyDescent="0.2">
      <c r="A1702" s="117" t="s">
        <v>31</v>
      </c>
      <c r="B1702" s="117" t="s">
        <v>7</v>
      </c>
      <c r="C1702" s="117">
        <v>1326</v>
      </c>
      <c r="D1702" s="117">
        <v>1252</v>
      </c>
      <c r="E1702" s="117">
        <v>74</v>
      </c>
      <c r="F1702" s="117">
        <v>6746</v>
      </c>
      <c r="G1702" s="117">
        <v>1659</v>
      </c>
      <c r="H1702" s="117">
        <v>3858</v>
      </c>
      <c r="I1702" s="117">
        <v>1230</v>
      </c>
    </row>
    <row r="1703" spans="1:9" x14ac:dyDescent="0.2">
      <c r="A1703" s="117"/>
      <c r="B1703" s="117" t="s">
        <v>301</v>
      </c>
      <c r="C1703" s="117">
        <v>179</v>
      </c>
      <c r="D1703" s="117">
        <v>179</v>
      </c>
      <c r="E1703" s="117" t="s">
        <v>77</v>
      </c>
      <c r="F1703" s="117">
        <v>6456</v>
      </c>
      <c r="G1703" s="117">
        <v>836</v>
      </c>
      <c r="H1703" s="117">
        <v>4500</v>
      </c>
      <c r="I1703" s="117">
        <v>1120</v>
      </c>
    </row>
    <row r="1704" spans="1:9" x14ac:dyDescent="0.2">
      <c r="A1704" s="117"/>
      <c r="B1704" s="117" t="s">
        <v>302</v>
      </c>
      <c r="C1704" s="117">
        <v>29</v>
      </c>
      <c r="D1704" s="117">
        <v>29</v>
      </c>
      <c r="E1704" s="117" t="s">
        <v>77</v>
      </c>
      <c r="F1704" s="117">
        <v>5457</v>
      </c>
      <c r="G1704" s="117">
        <v>374</v>
      </c>
      <c r="H1704" s="117">
        <v>2539</v>
      </c>
      <c r="I1704" s="117">
        <v>2544</v>
      </c>
    </row>
    <row r="1705" spans="1:9" x14ac:dyDescent="0.2">
      <c r="A1705" s="117"/>
      <c r="B1705" s="117" t="s">
        <v>303</v>
      </c>
      <c r="C1705" s="117">
        <v>186</v>
      </c>
      <c r="D1705" s="117">
        <v>186</v>
      </c>
      <c r="E1705" s="117" t="s">
        <v>77</v>
      </c>
      <c r="F1705" s="117">
        <v>2634</v>
      </c>
      <c r="G1705" s="117">
        <v>527</v>
      </c>
      <c r="H1705" s="117">
        <v>1375</v>
      </c>
      <c r="I1705" s="117">
        <v>731</v>
      </c>
    </row>
    <row r="1706" spans="1:9" x14ac:dyDescent="0.2">
      <c r="A1706" s="117"/>
      <c r="B1706" s="117" t="s">
        <v>304</v>
      </c>
      <c r="C1706" s="117">
        <v>284</v>
      </c>
      <c r="D1706" s="117">
        <v>256</v>
      </c>
      <c r="E1706" s="117">
        <v>28</v>
      </c>
      <c r="F1706" s="117">
        <v>3753</v>
      </c>
      <c r="G1706" s="117">
        <v>786</v>
      </c>
      <c r="H1706" s="117">
        <v>1884</v>
      </c>
      <c r="I1706" s="117">
        <v>1084</v>
      </c>
    </row>
    <row r="1707" spans="1:9" x14ac:dyDescent="0.2">
      <c r="A1707" s="117"/>
      <c r="B1707" s="117" t="s">
        <v>305</v>
      </c>
      <c r="C1707" s="117">
        <v>324</v>
      </c>
      <c r="D1707" s="117">
        <v>324</v>
      </c>
      <c r="E1707" s="117" t="s">
        <v>77</v>
      </c>
      <c r="F1707" s="117">
        <v>4587</v>
      </c>
      <c r="G1707" s="117">
        <v>844</v>
      </c>
      <c r="H1707" s="117">
        <v>2070</v>
      </c>
      <c r="I1707" s="117">
        <v>1672</v>
      </c>
    </row>
    <row r="1708" spans="1:9" x14ac:dyDescent="0.2">
      <c r="A1708" s="117"/>
      <c r="B1708" s="117" t="s">
        <v>306</v>
      </c>
      <c r="C1708" s="117">
        <v>468</v>
      </c>
      <c r="D1708" s="117">
        <v>451</v>
      </c>
      <c r="E1708" s="117">
        <v>17</v>
      </c>
      <c r="F1708" s="117">
        <v>3999</v>
      </c>
      <c r="G1708" s="117">
        <v>1193</v>
      </c>
      <c r="H1708" s="117">
        <v>2041</v>
      </c>
      <c r="I1708" s="117">
        <v>765</v>
      </c>
    </row>
    <row r="1709" spans="1:9" x14ac:dyDescent="0.2">
      <c r="A1709" s="117"/>
      <c r="B1709" s="117" t="s">
        <v>307</v>
      </c>
      <c r="C1709" s="117">
        <v>580</v>
      </c>
      <c r="D1709" s="117">
        <v>580</v>
      </c>
      <c r="E1709" s="117" t="s">
        <v>77</v>
      </c>
      <c r="F1709" s="117">
        <v>5455</v>
      </c>
      <c r="G1709" s="117">
        <v>1556</v>
      </c>
      <c r="H1709" s="117">
        <v>2867</v>
      </c>
      <c r="I1709" s="117">
        <v>1032</v>
      </c>
    </row>
    <row r="1710" spans="1:9" x14ac:dyDescent="0.2">
      <c r="A1710" s="117"/>
      <c r="B1710" s="117" t="s">
        <v>308</v>
      </c>
      <c r="C1710" s="117">
        <v>1437</v>
      </c>
      <c r="D1710" s="117">
        <v>1387</v>
      </c>
      <c r="E1710" s="117">
        <v>50</v>
      </c>
      <c r="F1710" s="117">
        <v>9014</v>
      </c>
      <c r="G1710" s="117">
        <v>2365</v>
      </c>
      <c r="H1710" s="117">
        <v>5529</v>
      </c>
      <c r="I1710" s="117">
        <v>1120</v>
      </c>
    </row>
    <row r="1711" spans="1:9" x14ac:dyDescent="0.2">
      <c r="A1711" s="117"/>
      <c r="B1711" s="117" t="s">
        <v>316</v>
      </c>
      <c r="C1711" s="117">
        <v>3011</v>
      </c>
      <c r="D1711" s="117">
        <v>2864</v>
      </c>
      <c r="E1711" s="117">
        <v>148</v>
      </c>
      <c r="F1711" s="117">
        <v>12000</v>
      </c>
      <c r="G1711" s="117">
        <v>3335</v>
      </c>
      <c r="H1711" s="117">
        <v>7422</v>
      </c>
      <c r="I1711" s="117">
        <v>1243</v>
      </c>
    </row>
    <row r="1712" spans="1:9" x14ac:dyDescent="0.2">
      <c r="A1712" s="117"/>
      <c r="B1712" s="117" t="s">
        <v>317</v>
      </c>
      <c r="C1712" s="117">
        <v>6107</v>
      </c>
      <c r="D1712" s="117">
        <v>5594</v>
      </c>
      <c r="E1712" s="117">
        <v>513</v>
      </c>
      <c r="F1712" s="117">
        <v>11691</v>
      </c>
      <c r="G1712" s="117">
        <v>3198</v>
      </c>
      <c r="H1712" s="117">
        <v>7265</v>
      </c>
      <c r="I1712" s="117">
        <v>1229</v>
      </c>
    </row>
    <row r="1713" spans="1:9" x14ac:dyDescent="0.2">
      <c r="A1713" s="117"/>
      <c r="B1713" s="117" t="s">
        <v>309</v>
      </c>
      <c r="C1713" s="117">
        <v>3037</v>
      </c>
      <c r="D1713" s="117">
        <v>2848</v>
      </c>
      <c r="E1713" s="117">
        <v>189</v>
      </c>
      <c r="F1713" s="117">
        <v>10623</v>
      </c>
      <c r="G1713" s="117">
        <v>2879</v>
      </c>
      <c r="H1713" s="117">
        <v>6558</v>
      </c>
      <c r="I1713" s="117">
        <v>1186</v>
      </c>
    </row>
    <row r="1714" spans="1:9" x14ac:dyDescent="0.2">
      <c r="A1714" s="117"/>
      <c r="B1714" s="117" t="s">
        <v>310</v>
      </c>
      <c r="C1714" s="117">
        <v>3528</v>
      </c>
      <c r="D1714" s="117">
        <v>3298</v>
      </c>
      <c r="E1714" s="117">
        <v>230</v>
      </c>
      <c r="F1714" s="117">
        <v>11163</v>
      </c>
      <c r="G1714" s="117">
        <v>3135</v>
      </c>
      <c r="H1714" s="117">
        <v>6903</v>
      </c>
      <c r="I1714" s="117">
        <v>1125</v>
      </c>
    </row>
    <row r="1715" spans="1:9" x14ac:dyDescent="0.2">
      <c r="A1715" s="117"/>
      <c r="B1715" s="117" t="s">
        <v>318</v>
      </c>
      <c r="C1715" s="117">
        <v>4281</v>
      </c>
      <c r="D1715" s="117">
        <v>3983</v>
      </c>
      <c r="E1715" s="117">
        <v>298</v>
      </c>
      <c r="F1715" s="117">
        <v>11874</v>
      </c>
      <c r="G1715" s="117">
        <v>3279</v>
      </c>
      <c r="H1715" s="117">
        <v>7357</v>
      </c>
      <c r="I1715" s="117">
        <v>1237</v>
      </c>
    </row>
    <row r="1716" spans="1:9" x14ac:dyDescent="0.2">
      <c r="A1716" s="117" t="s">
        <v>261</v>
      </c>
      <c r="B1716" s="117"/>
      <c r="C1716" s="117"/>
      <c r="D1716" s="117"/>
      <c r="E1716" s="117"/>
      <c r="F1716" s="117"/>
      <c r="G1716" s="117"/>
      <c r="H1716" s="117"/>
      <c r="I1716" s="117"/>
    </row>
    <row r="1717" spans="1:9" x14ac:dyDescent="0.2">
      <c r="A1717" s="117" t="s">
        <v>7</v>
      </c>
      <c r="B1717" s="117" t="s">
        <v>7</v>
      </c>
      <c r="C1717" s="117">
        <v>1897</v>
      </c>
      <c r="D1717" s="117">
        <v>1851</v>
      </c>
      <c r="E1717" s="117">
        <v>47</v>
      </c>
      <c r="F1717" s="117">
        <v>5132</v>
      </c>
      <c r="G1717" s="117">
        <v>1939</v>
      </c>
      <c r="H1717" s="117">
        <v>2347</v>
      </c>
      <c r="I1717" s="117">
        <v>846</v>
      </c>
    </row>
    <row r="1718" spans="1:9" x14ac:dyDescent="0.2">
      <c r="A1718" s="117"/>
      <c r="B1718" s="117" t="s">
        <v>301</v>
      </c>
      <c r="C1718" s="117">
        <v>352</v>
      </c>
      <c r="D1718" s="117">
        <v>352</v>
      </c>
      <c r="E1718" s="117" t="s">
        <v>77</v>
      </c>
      <c r="F1718" s="117">
        <v>4501</v>
      </c>
      <c r="G1718" s="117">
        <v>1245</v>
      </c>
      <c r="H1718" s="117">
        <v>3159</v>
      </c>
      <c r="I1718" s="117">
        <v>97</v>
      </c>
    </row>
    <row r="1719" spans="1:9" x14ac:dyDescent="0.2">
      <c r="A1719" s="117"/>
      <c r="B1719" s="117" t="s">
        <v>302</v>
      </c>
      <c r="C1719" s="117">
        <v>74</v>
      </c>
      <c r="D1719" s="117">
        <v>74</v>
      </c>
      <c r="E1719" s="117" t="s">
        <v>77</v>
      </c>
      <c r="F1719" s="117">
        <v>2565</v>
      </c>
      <c r="G1719" s="117">
        <v>755</v>
      </c>
      <c r="H1719" s="117">
        <v>1569</v>
      </c>
      <c r="I1719" s="117">
        <v>241</v>
      </c>
    </row>
    <row r="1720" spans="1:9" x14ac:dyDescent="0.2">
      <c r="A1720" s="117"/>
      <c r="B1720" s="117" t="s">
        <v>303</v>
      </c>
      <c r="C1720" s="117">
        <v>191</v>
      </c>
      <c r="D1720" s="117">
        <v>191</v>
      </c>
      <c r="E1720" s="117" t="s">
        <v>77</v>
      </c>
      <c r="F1720" s="117">
        <v>1734</v>
      </c>
      <c r="G1720" s="117">
        <v>507</v>
      </c>
      <c r="H1720" s="117">
        <v>869</v>
      </c>
      <c r="I1720" s="117">
        <v>358</v>
      </c>
    </row>
    <row r="1721" spans="1:9" x14ac:dyDescent="0.2">
      <c r="A1721" s="117"/>
      <c r="B1721" s="117" t="s">
        <v>304</v>
      </c>
      <c r="C1721" s="117">
        <v>280</v>
      </c>
      <c r="D1721" s="117">
        <v>270</v>
      </c>
      <c r="E1721" s="117">
        <v>10</v>
      </c>
      <c r="F1721" s="117">
        <v>2464</v>
      </c>
      <c r="G1721" s="117">
        <v>849</v>
      </c>
      <c r="H1721" s="117">
        <v>1170</v>
      </c>
      <c r="I1721" s="117">
        <v>446</v>
      </c>
    </row>
    <row r="1722" spans="1:9" x14ac:dyDescent="0.2">
      <c r="A1722" s="117"/>
      <c r="B1722" s="117" t="s">
        <v>305</v>
      </c>
      <c r="C1722" s="117">
        <v>379</v>
      </c>
      <c r="D1722" s="117">
        <v>379</v>
      </c>
      <c r="E1722" s="117" t="s">
        <v>77</v>
      </c>
      <c r="F1722" s="117">
        <v>2819</v>
      </c>
      <c r="G1722" s="117">
        <v>914</v>
      </c>
      <c r="H1722" s="117">
        <v>1136</v>
      </c>
      <c r="I1722" s="117">
        <v>768</v>
      </c>
    </row>
    <row r="1723" spans="1:9" x14ac:dyDescent="0.2">
      <c r="A1723" s="117"/>
      <c r="B1723" s="117" t="s">
        <v>306</v>
      </c>
      <c r="C1723" s="117">
        <v>532</v>
      </c>
      <c r="D1723" s="117">
        <v>520</v>
      </c>
      <c r="E1723" s="117">
        <v>12</v>
      </c>
      <c r="F1723" s="117">
        <v>3433</v>
      </c>
      <c r="G1723" s="117">
        <v>1306</v>
      </c>
      <c r="H1723" s="117">
        <v>1403</v>
      </c>
      <c r="I1723" s="117">
        <v>723</v>
      </c>
    </row>
    <row r="1724" spans="1:9" x14ac:dyDescent="0.2">
      <c r="A1724" s="117"/>
      <c r="B1724" s="117" t="s">
        <v>307</v>
      </c>
      <c r="C1724" s="117">
        <v>1170</v>
      </c>
      <c r="D1724" s="117">
        <v>1129</v>
      </c>
      <c r="E1724" s="117">
        <v>41</v>
      </c>
      <c r="F1724" s="117">
        <v>4919</v>
      </c>
      <c r="G1724" s="117">
        <v>1815</v>
      </c>
      <c r="H1724" s="117">
        <v>2002</v>
      </c>
      <c r="I1724" s="117">
        <v>1101</v>
      </c>
    </row>
    <row r="1725" spans="1:9" x14ac:dyDescent="0.2">
      <c r="A1725" s="117"/>
      <c r="B1725" s="117" t="s">
        <v>308</v>
      </c>
      <c r="C1725" s="117">
        <v>2047</v>
      </c>
      <c r="D1725" s="117">
        <v>1968</v>
      </c>
      <c r="E1725" s="117">
        <v>79</v>
      </c>
      <c r="F1725" s="117">
        <v>7500</v>
      </c>
      <c r="G1725" s="117">
        <v>2889</v>
      </c>
      <c r="H1725" s="117">
        <v>3434</v>
      </c>
      <c r="I1725" s="117">
        <v>1176</v>
      </c>
    </row>
    <row r="1726" spans="1:9" x14ac:dyDescent="0.2">
      <c r="A1726" s="117"/>
      <c r="B1726" s="117" t="s">
        <v>316</v>
      </c>
      <c r="C1726" s="117">
        <v>4160</v>
      </c>
      <c r="D1726" s="117">
        <v>4055</v>
      </c>
      <c r="E1726" s="117">
        <v>105</v>
      </c>
      <c r="F1726" s="117">
        <v>10222</v>
      </c>
      <c r="G1726" s="117">
        <v>4031</v>
      </c>
      <c r="H1726" s="117">
        <v>4662</v>
      </c>
      <c r="I1726" s="117">
        <v>1530</v>
      </c>
    </row>
    <row r="1727" spans="1:9" x14ac:dyDescent="0.2">
      <c r="A1727" s="117"/>
      <c r="B1727" s="117" t="s">
        <v>317</v>
      </c>
      <c r="C1727" s="117">
        <v>10284</v>
      </c>
      <c r="D1727" s="117">
        <v>10096</v>
      </c>
      <c r="E1727" s="117">
        <v>187</v>
      </c>
      <c r="F1727" s="117">
        <v>8263</v>
      </c>
      <c r="G1727" s="117">
        <v>3724</v>
      </c>
      <c r="H1727" s="117">
        <v>3749</v>
      </c>
      <c r="I1727" s="117">
        <v>790</v>
      </c>
    </row>
    <row r="1728" spans="1:9" x14ac:dyDescent="0.2">
      <c r="A1728" s="117"/>
      <c r="B1728" s="117" t="s">
        <v>309</v>
      </c>
      <c r="C1728" s="117">
        <v>4445</v>
      </c>
      <c r="D1728" s="117">
        <v>4335</v>
      </c>
      <c r="E1728" s="117">
        <v>110</v>
      </c>
      <c r="F1728" s="117">
        <v>8553</v>
      </c>
      <c r="G1728" s="117">
        <v>3437</v>
      </c>
      <c r="H1728" s="117">
        <v>3903</v>
      </c>
      <c r="I1728" s="117">
        <v>1213</v>
      </c>
    </row>
    <row r="1729" spans="1:9" x14ac:dyDescent="0.2">
      <c r="A1729" s="117"/>
      <c r="B1729" s="117" t="s">
        <v>310</v>
      </c>
      <c r="C1729" s="117">
        <v>5228</v>
      </c>
      <c r="D1729" s="117">
        <v>5105</v>
      </c>
      <c r="E1729" s="117">
        <v>123</v>
      </c>
      <c r="F1729" s="117">
        <v>9001</v>
      </c>
      <c r="G1729" s="117">
        <v>3637</v>
      </c>
      <c r="H1729" s="117">
        <v>4124</v>
      </c>
      <c r="I1729" s="117">
        <v>1240</v>
      </c>
    </row>
    <row r="1730" spans="1:9" x14ac:dyDescent="0.2">
      <c r="A1730" s="117"/>
      <c r="B1730" s="117" t="s">
        <v>318</v>
      </c>
      <c r="C1730" s="117">
        <v>6525</v>
      </c>
      <c r="D1730" s="117">
        <v>6388</v>
      </c>
      <c r="E1730" s="117">
        <v>137</v>
      </c>
      <c r="F1730" s="117">
        <v>9466</v>
      </c>
      <c r="G1730" s="117">
        <v>3912</v>
      </c>
      <c r="H1730" s="117">
        <v>4309</v>
      </c>
      <c r="I1730" s="117">
        <v>1244</v>
      </c>
    </row>
    <row r="1731" spans="1:9" x14ac:dyDescent="0.2">
      <c r="A1731" s="117" t="s">
        <v>30</v>
      </c>
      <c r="B1731" s="117" t="s">
        <v>7</v>
      </c>
      <c r="C1731" s="117">
        <v>1669</v>
      </c>
      <c r="D1731" s="117">
        <v>1633</v>
      </c>
      <c r="E1731" s="117">
        <v>36</v>
      </c>
      <c r="F1731" s="117">
        <v>4654</v>
      </c>
      <c r="G1731" s="117">
        <v>1951</v>
      </c>
      <c r="H1731" s="117">
        <v>1972</v>
      </c>
      <c r="I1731" s="117">
        <v>731</v>
      </c>
    </row>
    <row r="1732" spans="1:9" x14ac:dyDescent="0.2">
      <c r="A1732" s="117"/>
      <c r="B1732" s="117" t="s">
        <v>301</v>
      </c>
      <c r="C1732" s="117">
        <v>359</v>
      </c>
      <c r="D1732" s="117">
        <v>359</v>
      </c>
      <c r="E1732" s="117" t="s">
        <v>77</v>
      </c>
      <c r="F1732" s="117">
        <v>5096</v>
      </c>
      <c r="G1732" s="117">
        <v>1485</v>
      </c>
      <c r="H1732" s="117">
        <v>3516</v>
      </c>
      <c r="I1732" s="117">
        <v>95</v>
      </c>
    </row>
    <row r="1733" spans="1:9" x14ac:dyDescent="0.2">
      <c r="A1733" s="117"/>
      <c r="B1733" s="117" t="s">
        <v>302</v>
      </c>
      <c r="C1733" s="117">
        <v>91</v>
      </c>
      <c r="D1733" s="117">
        <v>91</v>
      </c>
      <c r="E1733" s="117" t="s">
        <v>77</v>
      </c>
      <c r="F1733" s="117">
        <v>2692</v>
      </c>
      <c r="G1733" s="117">
        <v>914</v>
      </c>
      <c r="H1733" s="117">
        <v>1543</v>
      </c>
      <c r="I1733" s="117">
        <v>236</v>
      </c>
    </row>
    <row r="1734" spans="1:9" x14ac:dyDescent="0.2">
      <c r="A1734" s="117"/>
      <c r="B1734" s="117" t="s">
        <v>303</v>
      </c>
      <c r="C1734" s="117">
        <v>167</v>
      </c>
      <c r="D1734" s="117">
        <v>167</v>
      </c>
      <c r="E1734" s="117" t="s">
        <v>77</v>
      </c>
      <c r="F1734" s="117">
        <v>1271</v>
      </c>
      <c r="G1734" s="117">
        <v>406</v>
      </c>
      <c r="H1734" s="117">
        <v>648</v>
      </c>
      <c r="I1734" s="117">
        <v>216</v>
      </c>
    </row>
    <row r="1735" spans="1:9" x14ac:dyDescent="0.2">
      <c r="A1735" s="117"/>
      <c r="B1735" s="117" t="s">
        <v>304</v>
      </c>
      <c r="C1735" s="117">
        <v>219</v>
      </c>
      <c r="D1735" s="117">
        <v>200</v>
      </c>
      <c r="E1735" s="117">
        <v>19</v>
      </c>
      <c r="F1735" s="117">
        <v>1662</v>
      </c>
      <c r="G1735" s="117">
        <v>590</v>
      </c>
      <c r="H1735" s="117">
        <v>765</v>
      </c>
      <c r="I1735" s="117">
        <v>307</v>
      </c>
    </row>
    <row r="1736" spans="1:9" x14ac:dyDescent="0.2">
      <c r="A1736" s="117"/>
      <c r="B1736" s="117" t="s">
        <v>305</v>
      </c>
      <c r="C1736" s="117">
        <v>458</v>
      </c>
      <c r="D1736" s="117">
        <v>458</v>
      </c>
      <c r="E1736" s="117" t="s">
        <v>77</v>
      </c>
      <c r="F1736" s="117">
        <v>2210</v>
      </c>
      <c r="G1736" s="117">
        <v>816</v>
      </c>
      <c r="H1736" s="117">
        <v>828</v>
      </c>
      <c r="I1736" s="117">
        <v>567</v>
      </c>
    </row>
    <row r="1737" spans="1:9" x14ac:dyDescent="0.2">
      <c r="A1737" s="117"/>
      <c r="B1737" s="117" t="s">
        <v>306</v>
      </c>
      <c r="C1737" s="117">
        <v>682</v>
      </c>
      <c r="D1737" s="117">
        <v>671</v>
      </c>
      <c r="E1737" s="117">
        <v>12</v>
      </c>
      <c r="F1737" s="117">
        <v>3229</v>
      </c>
      <c r="G1737" s="117">
        <v>1228</v>
      </c>
      <c r="H1737" s="117">
        <v>1218</v>
      </c>
      <c r="I1737" s="117">
        <v>782</v>
      </c>
    </row>
    <row r="1738" spans="1:9" x14ac:dyDescent="0.2">
      <c r="A1738" s="117"/>
      <c r="B1738" s="117" t="s">
        <v>307</v>
      </c>
      <c r="C1738" s="117">
        <v>1455</v>
      </c>
      <c r="D1738" s="117">
        <v>1418</v>
      </c>
      <c r="E1738" s="117">
        <v>37</v>
      </c>
      <c r="F1738" s="117">
        <v>4835</v>
      </c>
      <c r="G1738" s="117">
        <v>2147</v>
      </c>
      <c r="H1738" s="117">
        <v>1775</v>
      </c>
      <c r="I1738" s="117">
        <v>912</v>
      </c>
    </row>
    <row r="1739" spans="1:9" x14ac:dyDescent="0.2">
      <c r="A1739" s="117"/>
      <c r="B1739" s="117" t="s">
        <v>308</v>
      </c>
      <c r="C1739" s="117">
        <v>2343</v>
      </c>
      <c r="D1739" s="117">
        <v>2285</v>
      </c>
      <c r="E1739" s="117">
        <v>58</v>
      </c>
      <c r="F1739" s="117">
        <v>6895</v>
      </c>
      <c r="G1739" s="117">
        <v>3083</v>
      </c>
      <c r="H1739" s="117">
        <v>2945</v>
      </c>
      <c r="I1739" s="117">
        <v>867</v>
      </c>
    </row>
    <row r="1740" spans="1:9" x14ac:dyDescent="0.2">
      <c r="A1740" s="117"/>
      <c r="B1740" s="117" t="s">
        <v>316</v>
      </c>
      <c r="C1740" s="117">
        <v>4555</v>
      </c>
      <c r="D1740" s="117">
        <v>4461</v>
      </c>
      <c r="E1740" s="117">
        <v>94</v>
      </c>
      <c r="F1740" s="117">
        <v>9856</v>
      </c>
      <c r="G1740" s="117">
        <v>4192</v>
      </c>
      <c r="H1740" s="117">
        <v>4140</v>
      </c>
      <c r="I1740" s="117">
        <v>1525</v>
      </c>
    </row>
    <row r="1741" spans="1:9" x14ac:dyDescent="0.2">
      <c r="A1741" s="117"/>
      <c r="B1741" s="117" t="s">
        <v>317</v>
      </c>
      <c r="C1741" s="117">
        <v>9020</v>
      </c>
      <c r="D1741" s="117">
        <v>8844</v>
      </c>
      <c r="E1741" s="117">
        <v>176</v>
      </c>
      <c r="F1741" s="117">
        <v>10424</v>
      </c>
      <c r="G1741" s="117">
        <v>5192</v>
      </c>
      <c r="H1741" s="117">
        <v>3908</v>
      </c>
      <c r="I1741" s="117">
        <v>1324</v>
      </c>
    </row>
    <row r="1742" spans="1:9" x14ac:dyDescent="0.2">
      <c r="A1742" s="117"/>
      <c r="B1742" s="117" t="s">
        <v>309</v>
      </c>
      <c r="C1742" s="117">
        <v>4039</v>
      </c>
      <c r="D1742" s="117">
        <v>3952</v>
      </c>
      <c r="E1742" s="117">
        <v>87</v>
      </c>
      <c r="F1742" s="117">
        <v>8378</v>
      </c>
      <c r="G1742" s="117">
        <v>3753</v>
      </c>
      <c r="H1742" s="117">
        <v>3476</v>
      </c>
      <c r="I1742" s="117">
        <v>1149</v>
      </c>
    </row>
    <row r="1743" spans="1:9" x14ac:dyDescent="0.2">
      <c r="A1743" s="117"/>
      <c r="B1743" s="117" t="s">
        <v>310</v>
      </c>
      <c r="C1743" s="117">
        <v>4751</v>
      </c>
      <c r="D1743" s="117">
        <v>4642</v>
      </c>
      <c r="E1743" s="117">
        <v>109</v>
      </c>
      <c r="F1743" s="117">
        <v>9153</v>
      </c>
      <c r="G1743" s="117">
        <v>4063</v>
      </c>
      <c r="H1743" s="117">
        <v>3841</v>
      </c>
      <c r="I1743" s="117">
        <v>1249</v>
      </c>
    </row>
    <row r="1744" spans="1:9" x14ac:dyDescent="0.2">
      <c r="A1744" s="117"/>
      <c r="B1744" s="117" t="s">
        <v>318</v>
      </c>
      <c r="C1744" s="117">
        <v>5931</v>
      </c>
      <c r="D1744" s="117">
        <v>5812</v>
      </c>
      <c r="E1744" s="117">
        <v>120</v>
      </c>
      <c r="F1744" s="117">
        <v>10031</v>
      </c>
      <c r="G1744" s="117">
        <v>4500</v>
      </c>
      <c r="H1744" s="117">
        <v>4068</v>
      </c>
      <c r="I1744" s="117">
        <v>1463</v>
      </c>
    </row>
    <row r="1745" spans="1:9" x14ac:dyDescent="0.2">
      <c r="A1745" s="117" t="s">
        <v>31</v>
      </c>
      <c r="B1745" s="117" t="s">
        <v>7</v>
      </c>
      <c r="C1745" s="117">
        <v>2102</v>
      </c>
      <c r="D1745" s="117">
        <v>2046</v>
      </c>
      <c r="E1745" s="117">
        <v>56</v>
      </c>
      <c r="F1745" s="117">
        <v>5561</v>
      </c>
      <c r="G1745" s="117">
        <v>1928</v>
      </c>
      <c r="H1745" s="117">
        <v>2683</v>
      </c>
      <c r="I1745" s="117">
        <v>950</v>
      </c>
    </row>
    <row r="1746" spans="1:9" x14ac:dyDescent="0.2">
      <c r="A1746" s="117"/>
      <c r="B1746" s="117" t="s">
        <v>301</v>
      </c>
      <c r="C1746" s="117">
        <v>345</v>
      </c>
      <c r="D1746" s="117">
        <v>345</v>
      </c>
      <c r="E1746" s="117" t="s">
        <v>77</v>
      </c>
      <c r="F1746" s="117">
        <v>3881</v>
      </c>
      <c r="G1746" s="117">
        <v>995</v>
      </c>
      <c r="H1746" s="117">
        <v>2787</v>
      </c>
      <c r="I1746" s="117">
        <v>99</v>
      </c>
    </row>
    <row r="1747" spans="1:9" x14ac:dyDescent="0.2">
      <c r="A1747" s="117"/>
      <c r="B1747" s="117" t="s">
        <v>302</v>
      </c>
      <c r="C1747" s="117">
        <v>56</v>
      </c>
      <c r="D1747" s="117">
        <v>56</v>
      </c>
      <c r="E1747" s="117" t="s">
        <v>77</v>
      </c>
      <c r="F1747" s="117">
        <v>2432</v>
      </c>
      <c r="G1747" s="117">
        <v>588</v>
      </c>
      <c r="H1747" s="117">
        <v>1597</v>
      </c>
      <c r="I1747" s="117">
        <v>246</v>
      </c>
    </row>
    <row r="1748" spans="1:9" x14ac:dyDescent="0.2">
      <c r="A1748" s="117"/>
      <c r="B1748" s="117" t="s">
        <v>303</v>
      </c>
      <c r="C1748" s="117">
        <v>217</v>
      </c>
      <c r="D1748" s="117">
        <v>217</v>
      </c>
      <c r="E1748" s="117" t="s">
        <v>77</v>
      </c>
      <c r="F1748" s="117">
        <v>2241</v>
      </c>
      <c r="G1748" s="117">
        <v>616</v>
      </c>
      <c r="H1748" s="117">
        <v>1112</v>
      </c>
      <c r="I1748" s="117">
        <v>513</v>
      </c>
    </row>
    <row r="1749" spans="1:9" x14ac:dyDescent="0.2">
      <c r="A1749" s="117"/>
      <c r="B1749" s="117" t="s">
        <v>304</v>
      </c>
      <c r="C1749" s="117">
        <v>342</v>
      </c>
      <c r="D1749" s="117">
        <v>342</v>
      </c>
      <c r="E1749" s="117" t="s">
        <v>77</v>
      </c>
      <c r="F1749" s="117">
        <v>3287</v>
      </c>
      <c r="G1749" s="117">
        <v>1113</v>
      </c>
      <c r="H1749" s="117">
        <v>1584</v>
      </c>
      <c r="I1749" s="117">
        <v>590</v>
      </c>
    </row>
    <row r="1750" spans="1:9" x14ac:dyDescent="0.2">
      <c r="A1750" s="117"/>
      <c r="B1750" s="117" t="s">
        <v>305</v>
      </c>
      <c r="C1750" s="117">
        <v>299</v>
      </c>
      <c r="D1750" s="117">
        <v>299</v>
      </c>
      <c r="E1750" s="117" t="s">
        <v>77</v>
      </c>
      <c r="F1750" s="117">
        <v>3435</v>
      </c>
      <c r="G1750" s="117">
        <v>1014</v>
      </c>
      <c r="H1750" s="117">
        <v>1448</v>
      </c>
      <c r="I1750" s="117">
        <v>973</v>
      </c>
    </row>
    <row r="1751" spans="1:9" x14ac:dyDescent="0.2">
      <c r="A1751" s="117"/>
      <c r="B1751" s="117" t="s">
        <v>306</v>
      </c>
      <c r="C1751" s="117">
        <v>385</v>
      </c>
      <c r="D1751" s="117">
        <v>374</v>
      </c>
      <c r="E1751" s="117">
        <v>11</v>
      </c>
      <c r="F1751" s="117">
        <v>3630</v>
      </c>
      <c r="G1751" s="117">
        <v>1382</v>
      </c>
      <c r="H1751" s="117">
        <v>1582</v>
      </c>
      <c r="I1751" s="117">
        <v>666</v>
      </c>
    </row>
    <row r="1752" spans="1:9" x14ac:dyDescent="0.2">
      <c r="A1752" s="117"/>
      <c r="B1752" s="117" t="s">
        <v>307</v>
      </c>
      <c r="C1752" s="117">
        <v>902</v>
      </c>
      <c r="D1752" s="117">
        <v>856</v>
      </c>
      <c r="E1752" s="117">
        <v>46</v>
      </c>
      <c r="F1752" s="117">
        <v>4998</v>
      </c>
      <c r="G1752" s="117">
        <v>1503</v>
      </c>
      <c r="H1752" s="117">
        <v>2216</v>
      </c>
      <c r="I1752" s="117">
        <v>1280</v>
      </c>
    </row>
    <row r="1753" spans="1:9" x14ac:dyDescent="0.2">
      <c r="A1753" s="117"/>
      <c r="B1753" s="117" t="s">
        <v>308</v>
      </c>
      <c r="C1753" s="117">
        <v>1778</v>
      </c>
      <c r="D1753" s="117">
        <v>1681</v>
      </c>
      <c r="E1753" s="117">
        <v>97</v>
      </c>
      <c r="F1753" s="117">
        <v>8048</v>
      </c>
      <c r="G1753" s="117">
        <v>2713</v>
      </c>
      <c r="H1753" s="117">
        <v>3877</v>
      </c>
      <c r="I1753" s="117">
        <v>1457</v>
      </c>
    </row>
    <row r="1754" spans="1:9" x14ac:dyDescent="0.2">
      <c r="A1754" s="117"/>
      <c r="B1754" s="117" t="s">
        <v>316</v>
      </c>
      <c r="C1754" s="117">
        <v>3877</v>
      </c>
      <c r="D1754" s="117">
        <v>3765</v>
      </c>
      <c r="E1754" s="117">
        <v>112</v>
      </c>
      <c r="F1754" s="117">
        <v>10483</v>
      </c>
      <c r="G1754" s="117">
        <v>3916</v>
      </c>
      <c r="H1754" s="117">
        <v>5034</v>
      </c>
      <c r="I1754" s="117">
        <v>1533</v>
      </c>
    </row>
    <row r="1755" spans="1:9" x14ac:dyDescent="0.2">
      <c r="A1755" s="117"/>
      <c r="B1755" s="117" t="s">
        <v>317</v>
      </c>
      <c r="C1755" s="117">
        <v>10812</v>
      </c>
      <c r="D1755" s="117">
        <v>10620</v>
      </c>
      <c r="E1755" s="117">
        <v>192</v>
      </c>
      <c r="F1755" s="117">
        <v>7359</v>
      </c>
      <c r="G1755" s="117">
        <v>3110</v>
      </c>
      <c r="H1755" s="117">
        <v>3683</v>
      </c>
      <c r="I1755" s="117">
        <v>567</v>
      </c>
    </row>
    <row r="1756" spans="1:9" x14ac:dyDescent="0.2">
      <c r="A1756" s="117"/>
      <c r="B1756" s="117" t="s">
        <v>309</v>
      </c>
      <c r="C1756" s="117">
        <v>4737</v>
      </c>
      <c r="D1756" s="117">
        <v>4612</v>
      </c>
      <c r="E1756" s="117">
        <v>126</v>
      </c>
      <c r="F1756" s="117">
        <v>8679</v>
      </c>
      <c r="G1756" s="117">
        <v>3210</v>
      </c>
      <c r="H1756" s="117">
        <v>4210</v>
      </c>
      <c r="I1756" s="117">
        <v>1259</v>
      </c>
    </row>
    <row r="1757" spans="1:9" x14ac:dyDescent="0.2">
      <c r="A1757" s="117"/>
      <c r="B1757" s="117" t="s">
        <v>310</v>
      </c>
      <c r="C1757" s="117">
        <v>5549</v>
      </c>
      <c r="D1757" s="117">
        <v>5416</v>
      </c>
      <c r="E1757" s="117">
        <v>133</v>
      </c>
      <c r="F1757" s="117">
        <v>8899</v>
      </c>
      <c r="G1757" s="117">
        <v>3351</v>
      </c>
      <c r="H1757" s="117">
        <v>4314</v>
      </c>
      <c r="I1757" s="117">
        <v>1235</v>
      </c>
    </row>
    <row r="1758" spans="1:9" x14ac:dyDescent="0.2">
      <c r="A1758" s="117"/>
      <c r="B1758" s="117" t="s">
        <v>318</v>
      </c>
      <c r="C1758" s="117">
        <v>6872</v>
      </c>
      <c r="D1758" s="117">
        <v>6726</v>
      </c>
      <c r="E1758" s="117">
        <v>147</v>
      </c>
      <c r="F1758" s="117">
        <v>9134</v>
      </c>
      <c r="G1758" s="117">
        <v>3568</v>
      </c>
      <c r="H1758" s="117">
        <v>4450</v>
      </c>
      <c r="I1758" s="117">
        <v>1116</v>
      </c>
    </row>
    <row r="1759" spans="1:9" x14ac:dyDescent="0.2">
      <c r="A1759" s="117" t="s">
        <v>262</v>
      </c>
      <c r="B1759" s="117"/>
      <c r="C1759" s="117"/>
      <c r="D1759" s="117"/>
      <c r="E1759" s="117"/>
      <c r="F1759" s="117"/>
      <c r="G1759" s="117"/>
      <c r="H1759" s="117"/>
      <c r="I1759" s="117"/>
    </row>
    <row r="1760" spans="1:9" x14ac:dyDescent="0.2">
      <c r="A1760" s="117" t="s">
        <v>7</v>
      </c>
      <c r="B1760" s="117" t="s">
        <v>7</v>
      </c>
      <c r="C1760" s="117">
        <v>1368</v>
      </c>
      <c r="D1760" s="117">
        <v>1317</v>
      </c>
      <c r="E1760" s="117">
        <v>50</v>
      </c>
      <c r="F1760" s="117">
        <v>6351</v>
      </c>
      <c r="G1760" s="117">
        <v>1187</v>
      </c>
      <c r="H1760" s="117">
        <v>3892</v>
      </c>
      <c r="I1760" s="117">
        <v>1272</v>
      </c>
    </row>
    <row r="1761" spans="1:9" x14ac:dyDescent="0.2">
      <c r="A1761" s="117"/>
      <c r="B1761" s="117" t="s">
        <v>301</v>
      </c>
      <c r="C1761" s="117">
        <v>321</v>
      </c>
      <c r="D1761" s="117">
        <v>321</v>
      </c>
      <c r="E1761" s="117" t="s">
        <v>77</v>
      </c>
      <c r="F1761" s="117">
        <v>6634</v>
      </c>
      <c r="G1761" s="117">
        <v>769</v>
      </c>
      <c r="H1761" s="117">
        <v>5411</v>
      </c>
      <c r="I1761" s="117">
        <v>455</v>
      </c>
    </row>
    <row r="1762" spans="1:9" x14ac:dyDescent="0.2">
      <c r="A1762" s="117"/>
      <c r="B1762" s="117" t="s">
        <v>302</v>
      </c>
      <c r="C1762" s="117">
        <v>134</v>
      </c>
      <c r="D1762" s="117">
        <v>134</v>
      </c>
      <c r="E1762" s="117" t="s">
        <v>77</v>
      </c>
      <c r="F1762" s="117">
        <v>4214</v>
      </c>
      <c r="G1762" s="117">
        <v>525</v>
      </c>
      <c r="H1762" s="117">
        <v>2441</v>
      </c>
      <c r="I1762" s="117">
        <v>1248</v>
      </c>
    </row>
    <row r="1763" spans="1:9" x14ac:dyDescent="0.2">
      <c r="A1763" s="117"/>
      <c r="B1763" s="117" t="s">
        <v>303</v>
      </c>
      <c r="C1763" s="117">
        <v>207</v>
      </c>
      <c r="D1763" s="117">
        <v>193</v>
      </c>
      <c r="E1763" s="117">
        <v>13</v>
      </c>
      <c r="F1763" s="117">
        <v>2284</v>
      </c>
      <c r="G1763" s="117">
        <v>440</v>
      </c>
      <c r="H1763" s="117">
        <v>1140</v>
      </c>
      <c r="I1763" s="117">
        <v>705</v>
      </c>
    </row>
    <row r="1764" spans="1:9" x14ac:dyDescent="0.2">
      <c r="A1764" s="117"/>
      <c r="B1764" s="117" t="s">
        <v>304</v>
      </c>
      <c r="C1764" s="117">
        <v>315</v>
      </c>
      <c r="D1764" s="117">
        <v>268</v>
      </c>
      <c r="E1764" s="117">
        <v>47</v>
      </c>
      <c r="F1764" s="117">
        <v>3336</v>
      </c>
      <c r="G1764" s="117">
        <v>616</v>
      </c>
      <c r="H1764" s="117">
        <v>1778</v>
      </c>
      <c r="I1764" s="117">
        <v>942</v>
      </c>
    </row>
    <row r="1765" spans="1:9" x14ac:dyDescent="0.2">
      <c r="A1765" s="117"/>
      <c r="B1765" s="117" t="s">
        <v>305</v>
      </c>
      <c r="C1765" s="117">
        <v>387</v>
      </c>
      <c r="D1765" s="117">
        <v>367</v>
      </c>
      <c r="E1765" s="117">
        <v>20</v>
      </c>
      <c r="F1765" s="117">
        <v>3897</v>
      </c>
      <c r="G1765" s="117">
        <v>739</v>
      </c>
      <c r="H1765" s="117">
        <v>2202</v>
      </c>
      <c r="I1765" s="117">
        <v>956</v>
      </c>
    </row>
    <row r="1766" spans="1:9" x14ac:dyDescent="0.2">
      <c r="A1766" s="117"/>
      <c r="B1766" s="117" t="s">
        <v>306</v>
      </c>
      <c r="C1766" s="117">
        <v>585</v>
      </c>
      <c r="D1766" s="117">
        <v>571</v>
      </c>
      <c r="E1766" s="117">
        <v>14</v>
      </c>
      <c r="F1766" s="117">
        <v>4528</v>
      </c>
      <c r="G1766" s="117">
        <v>983</v>
      </c>
      <c r="H1766" s="117">
        <v>2469</v>
      </c>
      <c r="I1766" s="117">
        <v>1075</v>
      </c>
    </row>
    <row r="1767" spans="1:9" x14ac:dyDescent="0.2">
      <c r="A1767" s="117"/>
      <c r="B1767" s="117" t="s">
        <v>307</v>
      </c>
      <c r="C1767" s="117">
        <v>1135</v>
      </c>
      <c r="D1767" s="117">
        <v>1103</v>
      </c>
      <c r="E1767" s="117">
        <v>32</v>
      </c>
      <c r="F1767" s="117">
        <v>6845</v>
      </c>
      <c r="G1767" s="117">
        <v>1316</v>
      </c>
      <c r="H1767" s="117">
        <v>3905</v>
      </c>
      <c r="I1767" s="117">
        <v>1624</v>
      </c>
    </row>
    <row r="1768" spans="1:9" x14ac:dyDescent="0.2">
      <c r="A1768" s="117"/>
      <c r="B1768" s="117" t="s">
        <v>308</v>
      </c>
      <c r="C1768" s="117">
        <v>2011</v>
      </c>
      <c r="D1768" s="117">
        <v>1934</v>
      </c>
      <c r="E1768" s="117">
        <v>77</v>
      </c>
      <c r="F1768" s="117">
        <v>9677</v>
      </c>
      <c r="G1768" s="117">
        <v>1958</v>
      </c>
      <c r="H1768" s="117">
        <v>5993</v>
      </c>
      <c r="I1768" s="117">
        <v>1726</v>
      </c>
    </row>
    <row r="1769" spans="1:9" x14ac:dyDescent="0.2">
      <c r="A1769" s="117"/>
      <c r="B1769" s="117" t="s">
        <v>316</v>
      </c>
      <c r="C1769" s="117">
        <v>3955</v>
      </c>
      <c r="D1769" s="117">
        <v>3813</v>
      </c>
      <c r="E1769" s="117">
        <v>143</v>
      </c>
      <c r="F1769" s="117">
        <v>13504</v>
      </c>
      <c r="G1769" s="117">
        <v>2465</v>
      </c>
      <c r="H1769" s="117">
        <v>8949</v>
      </c>
      <c r="I1769" s="117">
        <v>2090</v>
      </c>
    </row>
    <row r="1770" spans="1:9" x14ac:dyDescent="0.2">
      <c r="A1770" s="117"/>
      <c r="B1770" s="117" t="s">
        <v>317</v>
      </c>
      <c r="C1770" s="117">
        <v>7971</v>
      </c>
      <c r="D1770" s="117">
        <v>7726</v>
      </c>
      <c r="E1770" s="117">
        <v>245</v>
      </c>
      <c r="F1770" s="117">
        <v>12357</v>
      </c>
      <c r="G1770" s="117">
        <v>2378</v>
      </c>
      <c r="H1770" s="117">
        <v>8395</v>
      </c>
      <c r="I1770" s="117">
        <v>1584</v>
      </c>
    </row>
    <row r="1771" spans="1:9" x14ac:dyDescent="0.2">
      <c r="A1771" s="117"/>
      <c r="B1771" s="117" t="s">
        <v>309</v>
      </c>
      <c r="C1771" s="117">
        <v>3669</v>
      </c>
      <c r="D1771" s="117">
        <v>3542</v>
      </c>
      <c r="E1771" s="117">
        <v>127</v>
      </c>
      <c r="F1771" s="117">
        <v>11396</v>
      </c>
      <c r="G1771" s="117">
        <v>2197</v>
      </c>
      <c r="H1771" s="117">
        <v>7377</v>
      </c>
      <c r="I1771" s="117">
        <v>1821</v>
      </c>
    </row>
    <row r="1772" spans="1:9" x14ac:dyDescent="0.2">
      <c r="A1772" s="117"/>
      <c r="B1772" s="117" t="s">
        <v>310</v>
      </c>
      <c r="C1772" s="117">
        <v>4256</v>
      </c>
      <c r="D1772" s="117">
        <v>4121</v>
      </c>
      <c r="E1772" s="117">
        <v>135</v>
      </c>
      <c r="F1772" s="117">
        <v>12376</v>
      </c>
      <c r="G1772" s="117">
        <v>2341</v>
      </c>
      <c r="H1772" s="117">
        <v>8111</v>
      </c>
      <c r="I1772" s="117">
        <v>1925</v>
      </c>
    </row>
    <row r="1773" spans="1:9" x14ac:dyDescent="0.2">
      <c r="A1773" s="117"/>
      <c r="B1773" s="117" t="s">
        <v>318</v>
      </c>
      <c r="C1773" s="117">
        <v>5324</v>
      </c>
      <c r="D1773" s="117">
        <v>5147</v>
      </c>
      <c r="E1773" s="117">
        <v>178</v>
      </c>
      <c r="F1773" s="117">
        <v>13113</v>
      </c>
      <c r="G1773" s="117">
        <v>2435</v>
      </c>
      <c r="H1773" s="117">
        <v>8760</v>
      </c>
      <c r="I1773" s="117">
        <v>1917</v>
      </c>
    </row>
    <row r="1774" spans="1:9" x14ac:dyDescent="0.2">
      <c r="A1774" s="117" t="s">
        <v>30</v>
      </c>
      <c r="B1774" s="117" t="s">
        <v>7</v>
      </c>
      <c r="C1774" s="117">
        <v>1257</v>
      </c>
      <c r="D1774" s="117">
        <v>1226</v>
      </c>
      <c r="E1774" s="117">
        <v>31</v>
      </c>
      <c r="F1774" s="117">
        <v>5416</v>
      </c>
      <c r="G1774" s="117">
        <v>1137</v>
      </c>
      <c r="H1774" s="117">
        <v>3254</v>
      </c>
      <c r="I1774" s="117">
        <v>1024</v>
      </c>
    </row>
    <row r="1775" spans="1:9" x14ac:dyDescent="0.2">
      <c r="A1775" s="117"/>
      <c r="B1775" s="117" t="s">
        <v>301</v>
      </c>
      <c r="C1775" s="117">
        <v>278</v>
      </c>
      <c r="D1775" s="117">
        <v>278</v>
      </c>
      <c r="E1775" s="117" t="s">
        <v>77</v>
      </c>
      <c r="F1775" s="117">
        <v>6916</v>
      </c>
      <c r="G1775" s="117">
        <v>921</v>
      </c>
      <c r="H1775" s="117">
        <v>5327</v>
      </c>
      <c r="I1775" s="117">
        <v>668</v>
      </c>
    </row>
    <row r="1776" spans="1:9" x14ac:dyDescent="0.2">
      <c r="A1776" s="117"/>
      <c r="B1776" s="117" t="s">
        <v>302</v>
      </c>
      <c r="C1776" s="117">
        <v>149</v>
      </c>
      <c r="D1776" s="117">
        <v>149</v>
      </c>
      <c r="E1776" s="117" t="s">
        <v>77</v>
      </c>
      <c r="F1776" s="117">
        <v>4301</v>
      </c>
      <c r="G1776" s="117">
        <v>622</v>
      </c>
      <c r="H1776" s="117">
        <v>2683</v>
      </c>
      <c r="I1776" s="117">
        <v>995</v>
      </c>
    </row>
    <row r="1777" spans="1:9" x14ac:dyDescent="0.2">
      <c r="A1777" s="117"/>
      <c r="B1777" s="117" t="s">
        <v>303</v>
      </c>
      <c r="C1777" s="117">
        <v>205</v>
      </c>
      <c r="D1777" s="117">
        <v>205</v>
      </c>
      <c r="E1777" s="117" t="s">
        <v>77</v>
      </c>
      <c r="F1777" s="117">
        <v>1708</v>
      </c>
      <c r="G1777" s="117">
        <v>385</v>
      </c>
      <c r="H1777" s="117">
        <v>780</v>
      </c>
      <c r="I1777" s="117">
        <v>543</v>
      </c>
    </row>
    <row r="1778" spans="1:9" x14ac:dyDescent="0.2">
      <c r="A1778" s="117"/>
      <c r="B1778" s="117" t="s">
        <v>304</v>
      </c>
      <c r="C1778" s="117">
        <v>246</v>
      </c>
      <c r="D1778" s="117">
        <v>234</v>
      </c>
      <c r="E1778" s="117">
        <v>12</v>
      </c>
      <c r="F1778" s="117">
        <v>2276</v>
      </c>
      <c r="G1778" s="117">
        <v>424</v>
      </c>
      <c r="H1778" s="117">
        <v>1047</v>
      </c>
      <c r="I1778" s="117">
        <v>806</v>
      </c>
    </row>
    <row r="1779" spans="1:9" x14ac:dyDescent="0.2">
      <c r="A1779" s="117"/>
      <c r="B1779" s="117" t="s">
        <v>305</v>
      </c>
      <c r="C1779" s="117">
        <v>410</v>
      </c>
      <c r="D1779" s="117">
        <v>380</v>
      </c>
      <c r="E1779" s="117">
        <v>30</v>
      </c>
      <c r="F1779" s="117">
        <v>3037</v>
      </c>
      <c r="G1779" s="117">
        <v>538</v>
      </c>
      <c r="H1779" s="117">
        <v>1601</v>
      </c>
      <c r="I1779" s="117">
        <v>898</v>
      </c>
    </row>
    <row r="1780" spans="1:9" x14ac:dyDescent="0.2">
      <c r="A1780" s="117"/>
      <c r="B1780" s="117" t="s">
        <v>306</v>
      </c>
      <c r="C1780" s="117">
        <v>666</v>
      </c>
      <c r="D1780" s="117">
        <v>638</v>
      </c>
      <c r="E1780" s="117">
        <v>28</v>
      </c>
      <c r="F1780" s="117">
        <v>3658</v>
      </c>
      <c r="G1780" s="117">
        <v>862</v>
      </c>
      <c r="H1780" s="117">
        <v>1930</v>
      </c>
      <c r="I1780" s="117">
        <v>867</v>
      </c>
    </row>
    <row r="1781" spans="1:9" x14ac:dyDescent="0.2">
      <c r="A1781" s="117"/>
      <c r="B1781" s="117" t="s">
        <v>307</v>
      </c>
      <c r="C1781" s="117">
        <v>1319</v>
      </c>
      <c r="D1781" s="117">
        <v>1308</v>
      </c>
      <c r="E1781" s="117">
        <v>11</v>
      </c>
      <c r="F1781" s="117">
        <v>6268</v>
      </c>
      <c r="G1781" s="117">
        <v>1354</v>
      </c>
      <c r="H1781" s="117">
        <v>3728</v>
      </c>
      <c r="I1781" s="117">
        <v>1186</v>
      </c>
    </row>
    <row r="1782" spans="1:9" x14ac:dyDescent="0.2">
      <c r="A1782" s="117"/>
      <c r="B1782" s="117" t="s">
        <v>308</v>
      </c>
      <c r="C1782" s="117">
        <v>2404</v>
      </c>
      <c r="D1782" s="117">
        <v>2317</v>
      </c>
      <c r="E1782" s="117">
        <v>87</v>
      </c>
      <c r="F1782" s="117">
        <v>9092</v>
      </c>
      <c r="G1782" s="117">
        <v>2173</v>
      </c>
      <c r="H1782" s="117">
        <v>5519</v>
      </c>
      <c r="I1782" s="117">
        <v>1400</v>
      </c>
    </row>
    <row r="1783" spans="1:9" x14ac:dyDescent="0.2">
      <c r="A1783" s="117"/>
      <c r="B1783" s="117" t="s">
        <v>316</v>
      </c>
      <c r="C1783" s="117">
        <v>4032</v>
      </c>
      <c r="D1783" s="117">
        <v>3927</v>
      </c>
      <c r="E1783" s="117">
        <v>105</v>
      </c>
      <c r="F1783" s="117">
        <v>12477</v>
      </c>
      <c r="G1783" s="117">
        <v>2724</v>
      </c>
      <c r="H1783" s="117">
        <v>8121</v>
      </c>
      <c r="I1783" s="117">
        <v>1632</v>
      </c>
    </row>
    <row r="1784" spans="1:9" x14ac:dyDescent="0.2">
      <c r="A1784" s="117"/>
      <c r="B1784" s="117" t="s">
        <v>317</v>
      </c>
      <c r="C1784" s="117">
        <v>7635</v>
      </c>
      <c r="D1784" s="117">
        <v>7635</v>
      </c>
      <c r="E1784" s="117" t="s">
        <v>77</v>
      </c>
      <c r="F1784" s="117">
        <v>11363</v>
      </c>
      <c r="G1784" s="117">
        <v>2585</v>
      </c>
      <c r="H1784" s="117">
        <v>7277</v>
      </c>
      <c r="I1784" s="117">
        <v>1501</v>
      </c>
    </row>
    <row r="1785" spans="1:9" x14ac:dyDescent="0.2">
      <c r="A1785" s="117"/>
      <c r="B1785" s="117" t="s">
        <v>309</v>
      </c>
      <c r="C1785" s="117">
        <v>3545</v>
      </c>
      <c r="D1785" s="117">
        <v>3462</v>
      </c>
      <c r="E1785" s="117">
        <v>83</v>
      </c>
      <c r="F1785" s="117">
        <v>10454</v>
      </c>
      <c r="G1785" s="117">
        <v>2400</v>
      </c>
      <c r="H1785" s="117">
        <v>6567</v>
      </c>
      <c r="I1785" s="117">
        <v>1487</v>
      </c>
    </row>
    <row r="1786" spans="1:9" x14ac:dyDescent="0.2">
      <c r="A1786" s="117"/>
      <c r="B1786" s="117" t="s">
        <v>310</v>
      </c>
      <c r="C1786" s="117">
        <v>4062</v>
      </c>
      <c r="D1786" s="117">
        <v>3985</v>
      </c>
      <c r="E1786" s="117">
        <v>77</v>
      </c>
      <c r="F1786" s="117">
        <v>11466</v>
      </c>
      <c r="G1786" s="117">
        <v>2613</v>
      </c>
      <c r="H1786" s="117">
        <v>7314</v>
      </c>
      <c r="I1786" s="117">
        <v>1539</v>
      </c>
    </row>
    <row r="1787" spans="1:9" x14ac:dyDescent="0.2">
      <c r="A1787" s="117"/>
      <c r="B1787" s="117" t="s">
        <v>318</v>
      </c>
      <c r="C1787" s="117">
        <v>4991</v>
      </c>
      <c r="D1787" s="117">
        <v>4914</v>
      </c>
      <c r="E1787" s="117">
        <v>77</v>
      </c>
      <c r="F1787" s="117">
        <v>12181</v>
      </c>
      <c r="G1787" s="117">
        <v>2687</v>
      </c>
      <c r="H1787" s="117">
        <v>7897</v>
      </c>
      <c r="I1787" s="117">
        <v>1597</v>
      </c>
    </row>
    <row r="1788" spans="1:9" x14ac:dyDescent="0.2">
      <c r="A1788" s="117" t="s">
        <v>31</v>
      </c>
      <c r="B1788" s="117" t="s">
        <v>7</v>
      </c>
      <c r="C1788" s="117">
        <v>1467</v>
      </c>
      <c r="D1788" s="117">
        <v>1399</v>
      </c>
      <c r="E1788" s="117">
        <v>67</v>
      </c>
      <c r="F1788" s="117">
        <v>7191</v>
      </c>
      <c r="G1788" s="117">
        <v>1231</v>
      </c>
      <c r="H1788" s="117">
        <v>4466</v>
      </c>
      <c r="I1788" s="117">
        <v>1494</v>
      </c>
    </row>
    <row r="1789" spans="1:9" x14ac:dyDescent="0.2">
      <c r="A1789" s="117"/>
      <c r="B1789" s="117" t="s">
        <v>301</v>
      </c>
      <c r="C1789" s="117">
        <v>366</v>
      </c>
      <c r="D1789" s="117">
        <v>366</v>
      </c>
      <c r="E1789" s="117" t="s">
        <v>77</v>
      </c>
      <c r="F1789" s="117">
        <v>6341</v>
      </c>
      <c r="G1789" s="117">
        <v>610</v>
      </c>
      <c r="H1789" s="117">
        <v>5498</v>
      </c>
      <c r="I1789" s="117">
        <v>232</v>
      </c>
    </row>
    <row r="1790" spans="1:9" x14ac:dyDescent="0.2">
      <c r="A1790" s="117"/>
      <c r="B1790" s="117" t="s">
        <v>302</v>
      </c>
      <c r="C1790" s="117">
        <v>119</v>
      </c>
      <c r="D1790" s="117">
        <v>119</v>
      </c>
      <c r="E1790" s="117" t="s">
        <v>77</v>
      </c>
      <c r="F1790" s="117">
        <v>4123</v>
      </c>
      <c r="G1790" s="117">
        <v>424</v>
      </c>
      <c r="H1790" s="117">
        <v>2186</v>
      </c>
      <c r="I1790" s="117">
        <v>1513</v>
      </c>
    </row>
    <row r="1791" spans="1:9" x14ac:dyDescent="0.2">
      <c r="A1791" s="117"/>
      <c r="B1791" s="117" t="s">
        <v>303</v>
      </c>
      <c r="C1791" s="117">
        <v>208</v>
      </c>
      <c r="D1791" s="117">
        <v>181</v>
      </c>
      <c r="E1791" s="117">
        <v>27</v>
      </c>
      <c r="F1791" s="117">
        <v>2874</v>
      </c>
      <c r="G1791" s="117">
        <v>496</v>
      </c>
      <c r="H1791" s="117">
        <v>1509</v>
      </c>
      <c r="I1791" s="117">
        <v>869</v>
      </c>
    </row>
    <row r="1792" spans="1:9" x14ac:dyDescent="0.2">
      <c r="A1792" s="117"/>
      <c r="B1792" s="117" t="s">
        <v>304</v>
      </c>
      <c r="C1792" s="117">
        <v>382</v>
      </c>
      <c r="D1792" s="117">
        <v>302</v>
      </c>
      <c r="E1792" s="117">
        <v>80</v>
      </c>
      <c r="F1792" s="117">
        <v>4356</v>
      </c>
      <c r="G1792" s="117">
        <v>801</v>
      </c>
      <c r="H1792" s="117">
        <v>2482</v>
      </c>
      <c r="I1792" s="117">
        <v>1073</v>
      </c>
    </row>
    <row r="1793" spans="1:9" x14ac:dyDescent="0.2">
      <c r="A1793" s="117"/>
      <c r="B1793" s="117" t="s">
        <v>305</v>
      </c>
      <c r="C1793" s="117">
        <v>366</v>
      </c>
      <c r="D1793" s="117">
        <v>355</v>
      </c>
      <c r="E1793" s="117">
        <v>11</v>
      </c>
      <c r="F1793" s="117">
        <v>4730</v>
      </c>
      <c r="G1793" s="117">
        <v>934</v>
      </c>
      <c r="H1793" s="117">
        <v>2784</v>
      </c>
      <c r="I1793" s="117">
        <v>1013</v>
      </c>
    </row>
    <row r="1794" spans="1:9" x14ac:dyDescent="0.2">
      <c r="A1794" s="117"/>
      <c r="B1794" s="117" t="s">
        <v>306</v>
      </c>
      <c r="C1794" s="117">
        <v>508</v>
      </c>
      <c r="D1794" s="117">
        <v>508</v>
      </c>
      <c r="E1794" s="117" t="s">
        <v>77</v>
      </c>
      <c r="F1794" s="117">
        <v>5360</v>
      </c>
      <c r="G1794" s="117">
        <v>1100</v>
      </c>
      <c r="H1794" s="117">
        <v>2985</v>
      </c>
      <c r="I1794" s="117">
        <v>1275</v>
      </c>
    </row>
    <row r="1795" spans="1:9" x14ac:dyDescent="0.2">
      <c r="A1795" s="117"/>
      <c r="B1795" s="117" t="s">
        <v>307</v>
      </c>
      <c r="C1795" s="117">
        <v>966</v>
      </c>
      <c r="D1795" s="117">
        <v>914</v>
      </c>
      <c r="E1795" s="117">
        <v>52</v>
      </c>
      <c r="F1795" s="117">
        <v>7377</v>
      </c>
      <c r="G1795" s="117">
        <v>1281</v>
      </c>
      <c r="H1795" s="117">
        <v>4068</v>
      </c>
      <c r="I1795" s="117">
        <v>2028</v>
      </c>
    </row>
    <row r="1796" spans="1:9" x14ac:dyDescent="0.2">
      <c r="A1796" s="117"/>
      <c r="B1796" s="117" t="s">
        <v>308</v>
      </c>
      <c r="C1796" s="117">
        <v>1665</v>
      </c>
      <c r="D1796" s="117">
        <v>1597</v>
      </c>
      <c r="E1796" s="117">
        <v>68</v>
      </c>
      <c r="F1796" s="117">
        <v>10191</v>
      </c>
      <c r="G1796" s="117">
        <v>1770</v>
      </c>
      <c r="H1796" s="117">
        <v>6410</v>
      </c>
      <c r="I1796" s="117">
        <v>2012</v>
      </c>
    </row>
    <row r="1797" spans="1:9" x14ac:dyDescent="0.2">
      <c r="A1797" s="117"/>
      <c r="B1797" s="117" t="s">
        <v>316</v>
      </c>
      <c r="C1797" s="117">
        <v>3902</v>
      </c>
      <c r="D1797" s="117">
        <v>3733</v>
      </c>
      <c r="E1797" s="117">
        <v>169</v>
      </c>
      <c r="F1797" s="117">
        <v>14220</v>
      </c>
      <c r="G1797" s="117">
        <v>2284</v>
      </c>
      <c r="H1797" s="117">
        <v>9527</v>
      </c>
      <c r="I1797" s="117">
        <v>2408</v>
      </c>
    </row>
    <row r="1798" spans="1:9" x14ac:dyDescent="0.2">
      <c r="A1798" s="117"/>
      <c r="B1798" s="117" t="s">
        <v>317</v>
      </c>
      <c r="C1798" s="117">
        <v>8107</v>
      </c>
      <c r="D1798" s="117">
        <v>7763</v>
      </c>
      <c r="E1798" s="117">
        <v>344</v>
      </c>
      <c r="F1798" s="117">
        <v>12759</v>
      </c>
      <c r="G1798" s="117">
        <v>2294</v>
      </c>
      <c r="H1798" s="117">
        <v>8847</v>
      </c>
      <c r="I1798" s="117">
        <v>1618</v>
      </c>
    </row>
    <row r="1799" spans="1:9" x14ac:dyDescent="0.2">
      <c r="A1799" s="117"/>
      <c r="B1799" s="117" t="s">
        <v>309</v>
      </c>
      <c r="C1799" s="117">
        <v>3758</v>
      </c>
      <c r="D1799" s="117">
        <v>3599</v>
      </c>
      <c r="E1799" s="117">
        <v>159</v>
      </c>
      <c r="F1799" s="117">
        <v>12073</v>
      </c>
      <c r="G1799" s="117">
        <v>2051</v>
      </c>
      <c r="H1799" s="117">
        <v>7960</v>
      </c>
      <c r="I1799" s="117">
        <v>2062</v>
      </c>
    </row>
    <row r="1800" spans="1:9" x14ac:dyDescent="0.2">
      <c r="A1800" s="117"/>
      <c r="B1800" s="117" t="s">
        <v>310</v>
      </c>
      <c r="C1800" s="117">
        <v>4386</v>
      </c>
      <c r="D1800" s="117">
        <v>4212</v>
      </c>
      <c r="E1800" s="117">
        <v>174</v>
      </c>
      <c r="F1800" s="117">
        <v>12983</v>
      </c>
      <c r="G1800" s="117">
        <v>2159</v>
      </c>
      <c r="H1800" s="117">
        <v>8642</v>
      </c>
      <c r="I1800" s="117">
        <v>2182</v>
      </c>
    </row>
    <row r="1801" spans="1:9" x14ac:dyDescent="0.2">
      <c r="A1801" s="117"/>
      <c r="B1801" s="117" t="s">
        <v>318</v>
      </c>
      <c r="C1801" s="117">
        <v>5519</v>
      </c>
      <c r="D1801" s="117">
        <v>5283</v>
      </c>
      <c r="E1801" s="117">
        <v>236</v>
      </c>
      <c r="F1801" s="117">
        <v>13658</v>
      </c>
      <c r="G1801" s="117">
        <v>2288</v>
      </c>
      <c r="H1801" s="117">
        <v>9265</v>
      </c>
      <c r="I1801" s="117">
        <v>2104</v>
      </c>
    </row>
    <row r="1802" spans="1:9" x14ac:dyDescent="0.2">
      <c r="A1802" s="117" t="s">
        <v>263</v>
      </c>
      <c r="B1802" s="117"/>
      <c r="C1802" s="117"/>
      <c r="D1802" s="117"/>
      <c r="E1802" s="117"/>
      <c r="F1802" s="117"/>
      <c r="G1802" s="117"/>
      <c r="H1802" s="117"/>
      <c r="I1802" s="117"/>
    </row>
    <row r="1803" spans="1:9" x14ac:dyDescent="0.2">
      <c r="A1803" s="117" t="s">
        <v>7</v>
      </c>
      <c r="B1803" s="117" t="s">
        <v>7</v>
      </c>
      <c r="C1803" s="117">
        <v>1523</v>
      </c>
      <c r="D1803" s="117">
        <v>1432</v>
      </c>
      <c r="E1803" s="117">
        <v>91</v>
      </c>
      <c r="F1803" s="117">
        <v>6599</v>
      </c>
      <c r="G1803" s="117">
        <v>1423</v>
      </c>
      <c r="H1803" s="117">
        <v>3952</v>
      </c>
      <c r="I1803" s="117">
        <v>1225</v>
      </c>
    </row>
    <row r="1804" spans="1:9" x14ac:dyDescent="0.2">
      <c r="A1804" s="117"/>
      <c r="B1804" s="117" t="s">
        <v>301</v>
      </c>
      <c r="C1804" s="117">
        <v>286</v>
      </c>
      <c r="D1804" s="117">
        <v>286</v>
      </c>
      <c r="E1804" s="117" t="s">
        <v>77</v>
      </c>
      <c r="F1804" s="117">
        <v>6308</v>
      </c>
      <c r="G1804" s="117">
        <v>641</v>
      </c>
      <c r="H1804" s="117">
        <v>5378</v>
      </c>
      <c r="I1804" s="117">
        <v>289</v>
      </c>
    </row>
    <row r="1805" spans="1:9" x14ac:dyDescent="0.2">
      <c r="A1805" s="117"/>
      <c r="B1805" s="117" t="s">
        <v>302</v>
      </c>
      <c r="C1805" s="117">
        <v>103</v>
      </c>
      <c r="D1805" s="117">
        <v>103</v>
      </c>
      <c r="E1805" s="117" t="s">
        <v>77</v>
      </c>
      <c r="F1805" s="117">
        <v>3699</v>
      </c>
      <c r="G1805" s="117">
        <v>601</v>
      </c>
      <c r="H1805" s="117">
        <v>2279</v>
      </c>
      <c r="I1805" s="117">
        <v>819</v>
      </c>
    </row>
    <row r="1806" spans="1:9" x14ac:dyDescent="0.2">
      <c r="A1806" s="117"/>
      <c r="B1806" s="117" t="s">
        <v>303</v>
      </c>
      <c r="C1806" s="117">
        <v>285</v>
      </c>
      <c r="D1806" s="117">
        <v>268</v>
      </c>
      <c r="E1806" s="117">
        <v>18</v>
      </c>
      <c r="F1806" s="117">
        <v>2174</v>
      </c>
      <c r="G1806" s="117">
        <v>384</v>
      </c>
      <c r="H1806" s="117">
        <v>1177</v>
      </c>
      <c r="I1806" s="117">
        <v>613</v>
      </c>
    </row>
    <row r="1807" spans="1:9" x14ac:dyDescent="0.2">
      <c r="A1807" s="117"/>
      <c r="B1807" s="117" t="s">
        <v>304</v>
      </c>
      <c r="C1807" s="117">
        <v>395</v>
      </c>
      <c r="D1807" s="117">
        <v>347</v>
      </c>
      <c r="E1807" s="117">
        <v>48</v>
      </c>
      <c r="F1807" s="117">
        <v>3239</v>
      </c>
      <c r="G1807" s="117">
        <v>621</v>
      </c>
      <c r="H1807" s="117">
        <v>1662</v>
      </c>
      <c r="I1807" s="117">
        <v>956</v>
      </c>
    </row>
    <row r="1808" spans="1:9" x14ac:dyDescent="0.2">
      <c r="A1808" s="117"/>
      <c r="B1808" s="117" t="s">
        <v>305</v>
      </c>
      <c r="C1808" s="117">
        <v>437</v>
      </c>
      <c r="D1808" s="117">
        <v>415</v>
      </c>
      <c r="E1808" s="117">
        <v>23</v>
      </c>
      <c r="F1808" s="117">
        <v>3279</v>
      </c>
      <c r="G1808" s="117">
        <v>706</v>
      </c>
      <c r="H1808" s="117">
        <v>1877</v>
      </c>
      <c r="I1808" s="117">
        <v>697</v>
      </c>
    </row>
    <row r="1809" spans="1:9" x14ac:dyDescent="0.2">
      <c r="A1809" s="117"/>
      <c r="B1809" s="117" t="s">
        <v>306</v>
      </c>
      <c r="C1809" s="117">
        <v>709</v>
      </c>
      <c r="D1809" s="117">
        <v>688</v>
      </c>
      <c r="E1809" s="117">
        <v>22</v>
      </c>
      <c r="F1809" s="117">
        <v>4409</v>
      </c>
      <c r="G1809" s="117">
        <v>936</v>
      </c>
      <c r="H1809" s="117">
        <v>2285</v>
      </c>
      <c r="I1809" s="117">
        <v>1189</v>
      </c>
    </row>
    <row r="1810" spans="1:9" x14ac:dyDescent="0.2">
      <c r="A1810" s="117"/>
      <c r="B1810" s="117" t="s">
        <v>307</v>
      </c>
      <c r="C1810" s="117">
        <v>1235</v>
      </c>
      <c r="D1810" s="117">
        <v>1201</v>
      </c>
      <c r="E1810" s="117">
        <v>34</v>
      </c>
      <c r="F1810" s="117">
        <v>6821</v>
      </c>
      <c r="G1810" s="117">
        <v>1470</v>
      </c>
      <c r="H1810" s="117">
        <v>3544</v>
      </c>
      <c r="I1810" s="117">
        <v>1807</v>
      </c>
    </row>
    <row r="1811" spans="1:9" x14ac:dyDescent="0.2">
      <c r="A1811" s="117"/>
      <c r="B1811" s="117" t="s">
        <v>308</v>
      </c>
      <c r="C1811" s="117">
        <v>1932</v>
      </c>
      <c r="D1811" s="117">
        <v>1852</v>
      </c>
      <c r="E1811" s="117">
        <v>80</v>
      </c>
      <c r="F1811" s="117">
        <v>10344</v>
      </c>
      <c r="G1811" s="117">
        <v>2300</v>
      </c>
      <c r="H1811" s="117">
        <v>6204</v>
      </c>
      <c r="I1811" s="117">
        <v>1840</v>
      </c>
    </row>
    <row r="1812" spans="1:9" x14ac:dyDescent="0.2">
      <c r="A1812" s="117"/>
      <c r="B1812" s="117" t="s">
        <v>316</v>
      </c>
      <c r="C1812" s="117">
        <v>3896</v>
      </c>
      <c r="D1812" s="117">
        <v>3602</v>
      </c>
      <c r="E1812" s="117">
        <v>294</v>
      </c>
      <c r="F1812" s="117">
        <v>14493</v>
      </c>
      <c r="G1812" s="117">
        <v>3318</v>
      </c>
      <c r="H1812" s="117">
        <v>9144</v>
      </c>
      <c r="I1812" s="117">
        <v>2031</v>
      </c>
    </row>
    <row r="1813" spans="1:9" x14ac:dyDescent="0.2">
      <c r="A1813" s="117"/>
      <c r="B1813" s="117" t="s">
        <v>317</v>
      </c>
      <c r="C1813" s="117">
        <v>7992</v>
      </c>
      <c r="D1813" s="117">
        <v>7409</v>
      </c>
      <c r="E1813" s="117">
        <v>583</v>
      </c>
      <c r="F1813" s="117">
        <v>11974</v>
      </c>
      <c r="G1813" s="117">
        <v>3196</v>
      </c>
      <c r="H1813" s="117">
        <v>7909</v>
      </c>
      <c r="I1813" s="117">
        <v>869</v>
      </c>
    </row>
    <row r="1814" spans="1:9" x14ac:dyDescent="0.2">
      <c r="A1814" s="117"/>
      <c r="B1814" s="117" t="s">
        <v>309</v>
      </c>
      <c r="C1814" s="117">
        <v>3714</v>
      </c>
      <c r="D1814" s="117">
        <v>3470</v>
      </c>
      <c r="E1814" s="117">
        <v>244</v>
      </c>
      <c r="F1814" s="117">
        <v>11970</v>
      </c>
      <c r="G1814" s="117">
        <v>2794</v>
      </c>
      <c r="H1814" s="117">
        <v>7461</v>
      </c>
      <c r="I1814" s="117">
        <v>1715</v>
      </c>
    </row>
    <row r="1815" spans="1:9" x14ac:dyDescent="0.2">
      <c r="B1815" t="s">
        <v>310</v>
      </c>
      <c r="C1815">
        <v>4415</v>
      </c>
      <c r="D1815">
        <v>4106</v>
      </c>
      <c r="E1815">
        <v>309</v>
      </c>
      <c r="F1815">
        <v>12961</v>
      </c>
      <c r="G1815">
        <v>3078</v>
      </c>
      <c r="H1815">
        <v>8189</v>
      </c>
      <c r="I1815">
        <v>1694</v>
      </c>
    </row>
    <row r="1816" spans="1:9" x14ac:dyDescent="0.2">
      <c r="B1816" t="s">
        <v>318</v>
      </c>
      <c r="C1816">
        <v>5439</v>
      </c>
      <c r="D1816">
        <v>5037</v>
      </c>
      <c r="E1816">
        <v>403</v>
      </c>
      <c r="F1816">
        <v>13544</v>
      </c>
      <c r="G1816">
        <v>3272</v>
      </c>
      <c r="H1816">
        <v>8679</v>
      </c>
      <c r="I1816">
        <v>1594</v>
      </c>
    </row>
    <row r="1817" spans="1:9" x14ac:dyDescent="0.2">
      <c r="A1817" t="s">
        <v>30</v>
      </c>
      <c r="B1817" t="s">
        <v>7</v>
      </c>
      <c r="C1817">
        <v>1419</v>
      </c>
      <c r="D1817">
        <v>1362</v>
      </c>
      <c r="E1817">
        <v>57</v>
      </c>
      <c r="F1817">
        <v>6134</v>
      </c>
      <c r="G1817">
        <v>1378</v>
      </c>
      <c r="H1817">
        <v>3643</v>
      </c>
      <c r="I1817">
        <v>1113</v>
      </c>
    </row>
    <row r="1818" spans="1:9" x14ac:dyDescent="0.2">
      <c r="B1818" t="s">
        <v>301</v>
      </c>
      <c r="C1818">
        <v>319</v>
      </c>
      <c r="D1818">
        <v>319</v>
      </c>
      <c r="E1818" t="s">
        <v>77</v>
      </c>
      <c r="F1818">
        <v>5798</v>
      </c>
      <c r="G1818">
        <v>639</v>
      </c>
      <c r="H1818">
        <v>4763</v>
      </c>
      <c r="I1818">
        <v>397</v>
      </c>
    </row>
    <row r="1819" spans="1:9" x14ac:dyDescent="0.2">
      <c r="B1819" t="s">
        <v>302</v>
      </c>
      <c r="C1819">
        <v>104</v>
      </c>
      <c r="D1819">
        <v>104</v>
      </c>
      <c r="E1819" t="s">
        <v>77</v>
      </c>
      <c r="F1819">
        <v>3807</v>
      </c>
      <c r="G1819">
        <v>768</v>
      </c>
      <c r="H1819">
        <v>2241</v>
      </c>
      <c r="I1819">
        <v>798</v>
      </c>
    </row>
    <row r="1820" spans="1:9" x14ac:dyDescent="0.2">
      <c r="B1820" t="s">
        <v>303</v>
      </c>
      <c r="C1820">
        <v>362</v>
      </c>
      <c r="D1820">
        <v>350</v>
      </c>
      <c r="E1820">
        <v>12</v>
      </c>
      <c r="F1820">
        <v>2028</v>
      </c>
      <c r="G1820">
        <v>367</v>
      </c>
      <c r="H1820">
        <v>1053</v>
      </c>
      <c r="I1820">
        <v>609</v>
      </c>
    </row>
    <row r="1821" spans="1:9" x14ac:dyDescent="0.2">
      <c r="B1821" t="s">
        <v>304</v>
      </c>
      <c r="C1821">
        <v>338</v>
      </c>
      <c r="D1821">
        <v>338</v>
      </c>
      <c r="E1821" t="s">
        <v>77</v>
      </c>
      <c r="F1821">
        <v>2361</v>
      </c>
      <c r="G1821">
        <v>419</v>
      </c>
      <c r="H1821">
        <v>1132</v>
      </c>
      <c r="I1821">
        <v>809</v>
      </c>
    </row>
    <row r="1822" spans="1:9" x14ac:dyDescent="0.2">
      <c r="B1822" t="s">
        <v>305</v>
      </c>
      <c r="C1822">
        <v>483</v>
      </c>
      <c r="D1822">
        <v>465</v>
      </c>
      <c r="E1822">
        <v>18</v>
      </c>
      <c r="F1822">
        <v>2527</v>
      </c>
      <c r="G1822">
        <v>586</v>
      </c>
      <c r="H1822">
        <v>1325</v>
      </c>
      <c r="I1822">
        <v>616</v>
      </c>
    </row>
    <row r="1823" spans="1:9" x14ac:dyDescent="0.2">
      <c r="B1823" t="s">
        <v>306</v>
      </c>
      <c r="C1823">
        <v>878</v>
      </c>
      <c r="D1823">
        <v>860</v>
      </c>
      <c r="E1823">
        <v>18</v>
      </c>
      <c r="F1823">
        <v>4008</v>
      </c>
      <c r="G1823">
        <v>813</v>
      </c>
      <c r="H1823">
        <v>2237</v>
      </c>
      <c r="I1823">
        <v>958</v>
      </c>
    </row>
    <row r="1824" spans="1:9" x14ac:dyDescent="0.2">
      <c r="B1824" t="s">
        <v>307</v>
      </c>
      <c r="C1824">
        <v>1400</v>
      </c>
      <c r="D1824">
        <v>1365</v>
      </c>
      <c r="E1824">
        <v>35</v>
      </c>
      <c r="F1824">
        <v>6550</v>
      </c>
      <c r="G1824">
        <v>1541</v>
      </c>
      <c r="H1824">
        <v>3462</v>
      </c>
      <c r="I1824">
        <v>1547</v>
      </c>
    </row>
    <row r="1825" spans="1:9" x14ac:dyDescent="0.2">
      <c r="B1825" t="s">
        <v>308</v>
      </c>
      <c r="C1825">
        <v>2257</v>
      </c>
      <c r="D1825">
        <v>2182</v>
      </c>
      <c r="E1825">
        <v>76</v>
      </c>
      <c r="F1825">
        <v>10313</v>
      </c>
      <c r="G1825">
        <v>2434</v>
      </c>
      <c r="H1825">
        <v>6328</v>
      </c>
      <c r="I1825">
        <v>1551</v>
      </c>
    </row>
    <row r="1826" spans="1:9" x14ac:dyDescent="0.2">
      <c r="B1826" t="s">
        <v>316</v>
      </c>
      <c r="C1826">
        <v>4063</v>
      </c>
      <c r="D1826">
        <v>3759</v>
      </c>
      <c r="E1826">
        <v>303</v>
      </c>
      <c r="F1826">
        <v>15599</v>
      </c>
      <c r="G1826">
        <v>3767</v>
      </c>
      <c r="H1826">
        <v>9489</v>
      </c>
      <c r="I1826">
        <v>2344</v>
      </c>
    </row>
    <row r="1827" spans="1:9" x14ac:dyDescent="0.2">
      <c r="B1827" t="s">
        <v>317</v>
      </c>
      <c r="C1827">
        <v>7795</v>
      </c>
      <c r="D1827">
        <v>7539</v>
      </c>
      <c r="E1827">
        <v>256</v>
      </c>
      <c r="F1827">
        <v>13402</v>
      </c>
      <c r="G1827">
        <v>3504</v>
      </c>
      <c r="H1827">
        <v>8826</v>
      </c>
      <c r="I1827">
        <v>1072</v>
      </c>
    </row>
    <row r="1828" spans="1:9" x14ac:dyDescent="0.2">
      <c r="B1828" t="s">
        <v>309</v>
      </c>
      <c r="C1828">
        <v>3547</v>
      </c>
      <c r="D1828">
        <v>3377</v>
      </c>
      <c r="E1828">
        <v>170</v>
      </c>
      <c r="F1828">
        <v>12348</v>
      </c>
      <c r="G1828">
        <v>2986</v>
      </c>
      <c r="H1828">
        <v>7631</v>
      </c>
      <c r="I1828">
        <v>1731</v>
      </c>
    </row>
    <row r="1829" spans="1:9" x14ac:dyDescent="0.2">
      <c r="B1829" t="s">
        <v>310</v>
      </c>
      <c r="C1829">
        <v>4188</v>
      </c>
      <c r="D1829">
        <v>3973</v>
      </c>
      <c r="E1829">
        <v>214</v>
      </c>
      <c r="F1829">
        <v>13635</v>
      </c>
      <c r="G1829">
        <v>3415</v>
      </c>
      <c r="H1829">
        <v>8433</v>
      </c>
      <c r="I1829">
        <v>1788</v>
      </c>
    </row>
    <row r="1830" spans="1:9" x14ac:dyDescent="0.2">
      <c r="B1830" t="s">
        <v>318</v>
      </c>
      <c r="C1830">
        <v>5187</v>
      </c>
      <c r="D1830">
        <v>4897</v>
      </c>
      <c r="E1830">
        <v>289</v>
      </c>
      <c r="F1830">
        <v>14938</v>
      </c>
      <c r="G1830">
        <v>3688</v>
      </c>
      <c r="H1830">
        <v>9289</v>
      </c>
      <c r="I1830">
        <v>1961</v>
      </c>
    </row>
    <row r="1831" spans="1:9" x14ac:dyDescent="0.2">
      <c r="A1831" t="s">
        <v>31</v>
      </c>
      <c r="B1831" t="s">
        <v>7</v>
      </c>
      <c r="C1831">
        <v>1617</v>
      </c>
      <c r="D1831">
        <v>1495</v>
      </c>
      <c r="E1831">
        <v>121</v>
      </c>
      <c r="F1831">
        <v>7018</v>
      </c>
      <c r="G1831">
        <v>1463</v>
      </c>
      <c r="H1831">
        <v>4230</v>
      </c>
      <c r="I1831">
        <v>1325</v>
      </c>
    </row>
    <row r="1832" spans="1:9" x14ac:dyDescent="0.2">
      <c r="B1832" t="s">
        <v>301</v>
      </c>
      <c r="C1832">
        <v>250</v>
      </c>
      <c r="D1832">
        <v>250</v>
      </c>
      <c r="E1832" t="s">
        <v>77</v>
      </c>
      <c r="F1832">
        <v>6847</v>
      </c>
      <c r="G1832">
        <v>644</v>
      </c>
      <c r="H1832">
        <v>6029</v>
      </c>
      <c r="I1832">
        <v>174</v>
      </c>
    </row>
    <row r="1833" spans="1:9" x14ac:dyDescent="0.2">
      <c r="B1833" t="s">
        <v>302</v>
      </c>
      <c r="C1833">
        <v>102</v>
      </c>
      <c r="D1833">
        <v>102</v>
      </c>
      <c r="E1833" t="s">
        <v>77</v>
      </c>
      <c r="F1833">
        <v>3584</v>
      </c>
      <c r="G1833">
        <v>425</v>
      </c>
      <c r="H1833">
        <v>2319</v>
      </c>
      <c r="I1833">
        <v>841</v>
      </c>
    </row>
    <row r="1834" spans="1:9" x14ac:dyDescent="0.2">
      <c r="B1834" t="s">
        <v>303</v>
      </c>
      <c r="C1834">
        <v>208</v>
      </c>
      <c r="D1834">
        <v>184</v>
      </c>
      <c r="E1834">
        <v>24</v>
      </c>
      <c r="F1834">
        <v>2322</v>
      </c>
      <c r="G1834">
        <v>402</v>
      </c>
      <c r="H1834">
        <v>1302</v>
      </c>
      <c r="I1834">
        <v>618</v>
      </c>
    </row>
    <row r="1835" spans="1:9" x14ac:dyDescent="0.2">
      <c r="B1835" t="s">
        <v>304</v>
      </c>
      <c r="C1835">
        <v>451</v>
      </c>
      <c r="D1835">
        <v>355</v>
      </c>
      <c r="E1835">
        <v>96</v>
      </c>
      <c r="F1835">
        <v>4111</v>
      </c>
      <c r="G1835">
        <v>821</v>
      </c>
      <c r="H1835">
        <v>2189</v>
      </c>
      <c r="I1835">
        <v>1102</v>
      </c>
    </row>
    <row r="1836" spans="1:9" x14ac:dyDescent="0.2">
      <c r="B1836" t="s">
        <v>305</v>
      </c>
      <c r="C1836">
        <v>393</v>
      </c>
      <c r="D1836">
        <v>365</v>
      </c>
      <c r="E1836">
        <v>27</v>
      </c>
      <c r="F1836">
        <v>4021</v>
      </c>
      <c r="G1836">
        <v>824</v>
      </c>
      <c r="H1836">
        <v>2420</v>
      </c>
      <c r="I1836">
        <v>776</v>
      </c>
    </row>
    <row r="1837" spans="1:9" x14ac:dyDescent="0.2">
      <c r="B1837" t="s">
        <v>306</v>
      </c>
      <c r="C1837">
        <v>548</v>
      </c>
      <c r="D1837">
        <v>523</v>
      </c>
      <c r="E1837">
        <v>25</v>
      </c>
      <c r="F1837">
        <v>4792</v>
      </c>
      <c r="G1837">
        <v>1052</v>
      </c>
      <c r="H1837">
        <v>2331</v>
      </c>
      <c r="I1837">
        <v>1409</v>
      </c>
    </row>
    <row r="1838" spans="1:9" x14ac:dyDescent="0.2">
      <c r="B1838" t="s">
        <v>307</v>
      </c>
      <c r="C1838">
        <v>1081</v>
      </c>
      <c r="D1838">
        <v>1048</v>
      </c>
      <c r="E1838">
        <v>33</v>
      </c>
      <c r="F1838">
        <v>7074</v>
      </c>
      <c r="G1838">
        <v>1404</v>
      </c>
      <c r="H1838">
        <v>3620</v>
      </c>
      <c r="I1838">
        <v>2049</v>
      </c>
    </row>
    <row r="1839" spans="1:9" x14ac:dyDescent="0.2">
      <c r="B1839" t="s">
        <v>308</v>
      </c>
      <c r="C1839">
        <v>1631</v>
      </c>
      <c r="D1839">
        <v>1547</v>
      </c>
      <c r="E1839">
        <v>84</v>
      </c>
      <c r="F1839">
        <v>10373</v>
      </c>
      <c r="G1839">
        <v>2177</v>
      </c>
      <c r="H1839">
        <v>6089</v>
      </c>
      <c r="I1839">
        <v>2107</v>
      </c>
    </row>
    <row r="1840" spans="1:9" x14ac:dyDescent="0.2">
      <c r="B1840" t="s">
        <v>316</v>
      </c>
      <c r="C1840">
        <v>3781</v>
      </c>
      <c r="D1840">
        <v>3494</v>
      </c>
      <c r="E1840">
        <v>287</v>
      </c>
      <c r="F1840">
        <v>13726</v>
      </c>
      <c r="G1840">
        <v>3006</v>
      </c>
      <c r="H1840">
        <v>8905</v>
      </c>
      <c r="I1840">
        <v>1815</v>
      </c>
    </row>
    <row r="1841" spans="1:9" x14ac:dyDescent="0.2">
      <c r="B1841" t="s">
        <v>317</v>
      </c>
      <c r="C1841">
        <v>8073</v>
      </c>
      <c r="D1841">
        <v>7355</v>
      </c>
      <c r="E1841">
        <v>718</v>
      </c>
      <c r="F1841">
        <v>11386</v>
      </c>
      <c r="G1841">
        <v>3070</v>
      </c>
      <c r="H1841">
        <v>7531</v>
      </c>
      <c r="I1841">
        <v>785</v>
      </c>
    </row>
    <row r="1842" spans="1:9" x14ac:dyDescent="0.2">
      <c r="B1842" t="s">
        <v>309</v>
      </c>
      <c r="C1842">
        <v>3836</v>
      </c>
      <c r="D1842">
        <v>3538</v>
      </c>
      <c r="E1842">
        <v>298</v>
      </c>
      <c r="F1842">
        <v>11695</v>
      </c>
      <c r="G1842">
        <v>2654</v>
      </c>
      <c r="H1842">
        <v>7337</v>
      </c>
      <c r="I1842">
        <v>1703</v>
      </c>
    </row>
    <row r="1843" spans="1:9" x14ac:dyDescent="0.2">
      <c r="B1843" t="s">
        <v>310</v>
      </c>
      <c r="C1843">
        <v>4566</v>
      </c>
      <c r="D1843">
        <v>4194</v>
      </c>
      <c r="E1843">
        <v>372</v>
      </c>
      <c r="F1843">
        <v>12510</v>
      </c>
      <c r="G1843">
        <v>2854</v>
      </c>
      <c r="H1843">
        <v>8026</v>
      </c>
      <c r="I1843">
        <v>1631</v>
      </c>
    </row>
    <row r="1844" spans="1:9" x14ac:dyDescent="0.2">
      <c r="B1844" t="s">
        <v>318</v>
      </c>
      <c r="C1844">
        <v>5585</v>
      </c>
      <c r="D1844">
        <v>5117</v>
      </c>
      <c r="E1844">
        <v>468</v>
      </c>
      <c r="F1844">
        <v>12743</v>
      </c>
      <c r="G1844">
        <v>3033</v>
      </c>
      <c r="H1844">
        <v>8327</v>
      </c>
      <c r="I1844">
        <v>1382</v>
      </c>
    </row>
    <row r="1845" spans="1:9" x14ac:dyDescent="0.2">
      <c r="A1845" t="s">
        <v>264</v>
      </c>
    </row>
    <row r="1846" spans="1:9" x14ac:dyDescent="0.2">
      <c r="A1846" t="s">
        <v>7</v>
      </c>
      <c r="B1846" t="s">
        <v>7</v>
      </c>
      <c r="C1846">
        <v>1679</v>
      </c>
      <c r="D1846">
        <v>1594</v>
      </c>
      <c r="E1846">
        <v>85</v>
      </c>
      <c r="F1846">
        <v>6099</v>
      </c>
      <c r="G1846">
        <v>1383</v>
      </c>
      <c r="H1846">
        <v>3628</v>
      </c>
      <c r="I1846">
        <v>1087</v>
      </c>
    </row>
    <row r="1847" spans="1:9" x14ac:dyDescent="0.2">
      <c r="B1847" t="s">
        <v>301</v>
      </c>
      <c r="C1847">
        <v>312</v>
      </c>
      <c r="D1847">
        <v>236</v>
      </c>
      <c r="E1847">
        <v>76</v>
      </c>
      <c r="F1847">
        <v>8130</v>
      </c>
      <c r="G1847">
        <v>866</v>
      </c>
      <c r="H1847">
        <v>6596</v>
      </c>
      <c r="I1847">
        <v>669</v>
      </c>
    </row>
    <row r="1848" spans="1:9" x14ac:dyDescent="0.2">
      <c r="B1848" t="s">
        <v>302</v>
      </c>
      <c r="C1848">
        <v>84</v>
      </c>
      <c r="D1848">
        <v>84</v>
      </c>
      <c r="E1848" t="s">
        <v>77</v>
      </c>
      <c r="F1848">
        <v>3701</v>
      </c>
      <c r="G1848">
        <v>533</v>
      </c>
      <c r="H1848">
        <v>1956</v>
      </c>
      <c r="I1848">
        <v>1212</v>
      </c>
    </row>
    <row r="1849" spans="1:9" x14ac:dyDescent="0.2">
      <c r="B1849" t="s">
        <v>303</v>
      </c>
      <c r="C1849">
        <v>148</v>
      </c>
      <c r="D1849">
        <v>140</v>
      </c>
      <c r="E1849">
        <v>9</v>
      </c>
      <c r="F1849">
        <v>1801</v>
      </c>
      <c r="G1849">
        <v>539</v>
      </c>
      <c r="H1849">
        <v>934</v>
      </c>
      <c r="I1849">
        <v>328</v>
      </c>
    </row>
    <row r="1850" spans="1:9" x14ac:dyDescent="0.2">
      <c r="B1850" t="s">
        <v>304</v>
      </c>
      <c r="C1850">
        <v>405</v>
      </c>
      <c r="D1850">
        <v>346</v>
      </c>
      <c r="E1850">
        <v>59</v>
      </c>
      <c r="F1850">
        <v>2658</v>
      </c>
      <c r="G1850">
        <v>618</v>
      </c>
      <c r="H1850">
        <v>1459</v>
      </c>
      <c r="I1850">
        <v>581</v>
      </c>
    </row>
    <row r="1851" spans="1:9" x14ac:dyDescent="0.2">
      <c r="B1851" t="s">
        <v>305</v>
      </c>
      <c r="C1851">
        <v>484</v>
      </c>
      <c r="D1851">
        <v>433</v>
      </c>
      <c r="E1851">
        <v>51</v>
      </c>
      <c r="F1851">
        <v>3142</v>
      </c>
      <c r="G1851">
        <v>856</v>
      </c>
      <c r="H1851">
        <v>1530</v>
      </c>
      <c r="I1851">
        <v>755</v>
      </c>
    </row>
    <row r="1852" spans="1:9" x14ac:dyDescent="0.2">
      <c r="B1852" t="s">
        <v>306</v>
      </c>
      <c r="C1852">
        <v>705</v>
      </c>
      <c r="D1852">
        <v>699</v>
      </c>
      <c r="E1852">
        <v>6</v>
      </c>
      <c r="F1852">
        <v>3781</v>
      </c>
      <c r="G1852">
        <v>1048</v>
      </c>
      <c r="H1852">
        <v>1877</v>
      </c>
      <c r="I1852">
        <v>856</v>
      </c>
    </row>
    <row r="1853" spans="1:9" x14ac:dyDescent="0.2">
      <c r="B1853" t="s">
        <v>307</v>
      </c>
      <c r="C1853">
        <v>1261</v>
      </c>
      <c r="D1853">
        <v>1251</v>
      </c>
      <c r="E1853">
        <v>11</v>
      </c>
      <c r="F1853">
        <v>5326</v>
      </c>
      <c r="G1853">
        <v>1318</v>
      </c>
      <c r="H1853">
        <v>2880</v>
      </c>
      <c r="I1853">
        <v>1129</v>
      </c>
    </row>
    <row r="1854" spans="1:9" x14ac:dyDescent="0.2">
      <c r="B1854" t="s">
        <v>308</v>
      </c>
      <c r="C1854">
        <v>2146</v>
      </c>
      <c r="D1854">
        <v>2058</v>
      </c>
      <c r="E1854">
        <v>89</v>
      </c>
      <c r="F1854">
        <v>8562</v>
      </c>
      <c r="G1854">
        <v>2089</v>
      </c>
      <c r="H1854">
        <v>4894</v>
      </c>
      <c r="I1854">
        <v>1579</v>
      </c>
    </row>
    <row r="1855" spans="1:9" x14ac:dyDescent="0.2">
      <c r="B1855" t="s">
        <v>316</v>
      </c>
      <c r="C1855">
        <v>4183</v>
      </c>
      <c r="D1855">
        <v>3907</v>
      </c>
      <c r="E1855">
        <v>276</v>
      </c>
      <c r="F1855">
        <v>13114</v>
      </c>
      <c r="G1855">
        <v>2746</v>
      </c>
      <c r="H1855">
        <v>8407</v>
      </c>
      <c r="I1855">
        <v>1960</v>
      </c>
    </row>
    <row r="1856" spans="1:9" x14ac:dyDescent="0.2">
      <c r="B1856" t="s">
        <v>317</v>
      </c>
      <c r="C1856">
        <v>8077</v>
      </c>
      <c r="D1856">
        <v>7673</v>
      </c>
      <c r="E1856">
        <v>404</v>
      </c>
      <c r="F1856">
        <v>11954</v>
      </c>
      <c r="G1856">
        <v>2690</v>
      </c>
      <c r="H1856">
        <v>8233</v>
      </c>
      <c r="I1856">
        <v>1032</v>
      </c>
    </row>
    <row r="1857" spans="1:9" x14ac:dyDescent="0.2">
      <c r="B1857" t="s">
        <v>309</v>
      </c>
      <c r="C1857">
        <v>3928</v>
      </c>
      <c r="D1857">
        <v>3719</v>
      </c>
      <c r="E1857">
        <v>209</v>
      </c>
      <c r="F1857">
        <v>10666</v>
      </c>
      <c r="G1857">
        <v>2414</v>
      </c>
      <c r="H1857">
        <v>6655</v>
      </c>
      <c r="I1857">
        <v>1597</v>
      </c>
    </row>
    <row r="1858" spans="1:9" x14ac:dyDescent="0.2">
      <c r="B1858" t="s">
        <v>310</v>
      </c>
      <c r="C1858">
        <v>4587</v>
      </c>
      <c r="D1858">
        <v>4324</v>
      </c>
      <c r="E1858">
        <v>262</v>
      </c>
      <c r="F1858">
        <v>11662</v>
      </c>
      <c r="G1858">
        <v>2590</v>
      </c>
      <c r="H1858">
        <v>7431</v>
      </c>
      <c r="I1858">
        <v>1641</v>
      </c>
    </row>
    <row r="1859" spans="1:9" x14ac:dyDescent="0.2">
      <c r="B1859" t="s">
        <v>318</v>
      </c>
      <c r="C1859">
        <v>5634</v>
      </c>
      <c r="D1859">
        <v>5310</v>
      </c>
      <c r="E1859">
        <v>323</v>
      </c>
      <c r="F1859">
        <v>12682</v>
      </c>
      <c r="G1859">
        <v>2725</v>
      </c>
      <c r="H1859">
        <v>8342</v>
      </c>
      <c r="I1859">
        <v>1614</v>
      </c>
    </row>
    <row r="1860" spans="1:9" x14ac:dyDescent="0.2">
      <c r="A1860" t="s">
        <v>30</v>
      </c>
      <c r="B1860" t="s">
        <v>7</v>
      </c>
      <c r="C1860">
        <v>1546</v>
      </c>
      <c r="D1860">
        <v>1494</v>
      </c>
      <c r="E1860">
        <v>51</v>
      </c>
      <c r="F1860">
        <v>5399</v>
      </c>
      <c r="G1860">
        <v>1365</v>
      </c>
      <c r="H1860">
        <v>3041</v>
      </c>
      <c r="I1860">
        <v>993</v>
      </c>
    </row>
    <row r="1861" spans="1:9" x14ac:dyDescent="0.2">
      <c r="B1861" t="s">
        <v>301</v>
      </c>
      <c r="C1861">
        <v>441</v>
      </c>
      <c r="D1861">
        <v>330</v>
      </c>
      <c r="E1861">
        <v>111</v>
      </c>
      <c r="F1861">
        <v>8650</v>
      </c>
      <c r="G1861">
        <v>915</v>
      </c>
      <c r="H1861">
        <v>6650</v>
      </c>
      <c r="I1861">
        <v>1085</v>
      </c>
    </row>
    <row r="1862" spans="1:9" x14ac:dyDescent="0.2">
      <c r="B1862" t="s">
        <v>302</v>
      </c>
      <c r="C1862">
        <v>103</v>
      </c>
      <c r="D1862">
        <v>103</v>
      </c>
      <c r="E1862" t="s">
        <v>77</v>
      </c>
      <c r="F1862">
        <v>3764</v>
      </c>
      <c r="G1862">
        <v>600</v>
      </c>
      <c r="H1862">
        <v>1960</v>
      </c>
      <c r="I1862">
        <v>1204</v>
      </c>
    </row>
    <row r="1863" spans="1:9" x14ac:dyDescent="0.2">
      <c r="B1863" t="s">
        <v>303</v>
      </c>
      <c r="C1863">
        <v>120</v>
      </c>
      <c r="D1863">
        <v>120</v>
      </c>
      <c r="E1863" t="s">
        <v>77</v>
      </c>
      <c r="F1863">
        <v>1395</v>
      </c>
      <c r="G1863">
        <v>501</v>
      </c>
      <c r="H1863">
        <v>695</v>
      </c>
      <c r="I1863">
        <v>198</v>
      </c>
    </row>
    <row r="1864" spans="1:9" x14ac:dyDescent="0.2">
      <c r="B1864" t="s">
        <v>304</v>
      </c>
      <c r="C1864">
        <v>359</v>
      </c>
      <c r="D1864">
        <v>359</v>
      </c>
      <c r="E1864" t="s">
        <v>77</v>
      </c>
      <c r="F1864">
        <v>1862</v>
      </c>
      <c r="G1864">
        <v>543</v>
      </c>
      <c r="H1864">
        <v>827</v>
      </c>
      <c r="I1864">
        <v>493</v>
      </c>
    </row>
    <row r="1865" spans="1:9" x14ac:dyDescent="0.2">
      <c r="B1865" t="s">
        <v>305</v>
      </c>
      <c r="C1865">
        <v>464</v>
      </c>
      <c r="D1865">
        <v>464</v>
      </c>
      <c r="E1865" t="s">
        <v>77</v>
      </c>
      <c r="F1865">
        <v>2552</v>
      </c>
      <c r="G1865">
        <v>788</v>
      </c>
      <c r="H1865">
        <v>1044</v>
      </c>
      <c r="I1865">
        <v>720</v>
      </c>
    </row>
    <row r="1866" spans="1:9" x14ac:dyDescent="0.2">
      <c r="B1866" t="s">
        <v>306</v>
      </c>
      <c r="C1866">
        <v>799</v>
      </c>
      <c r="D1866">
        <v>799</v>
      </c>
      <c r="E1866" t="s">
        <v>77</v>
      </c>
      <c r="F1866">
        <v>3220</v>
      </c>
      <c r="G1866">
        <v>1036</v>
      </c>
      <c r="H1866">
        <v>1452</v>
      </c>
      <c r="I1866">
        <v>732</v>
      </c>
    </row>
    <row r="1867" spans="1:9" x14ac:dyDescent="0.2">
      <c r="B1867" t="s">
        <v>307</v>
      </c>
      <c r="C1867">
        <v>1500</v>
      </c>
      <c r="D1867">
        <v>1500</v>
      </c>
      <c r="E1867" t="s">
        <v>77</v>
      </c>
      <c r="F1867">
        <v>4593</v>
      </c>
      <c r="G1867">
        <v>1339</v>
      </c>
      <c r="H1867">
        <v>2388</v>
      </c>
      <c r="I1867">
        <v>866</v>
      </c>
    </row>
    <row r="1868" spans="1:9" x14ac:dyDescent="0.2">
      <c r="B1868" t="s">
        <v>308</v>
      </c>
      <c r="C1868">
        <v>2432</v>
      </c>
      <c r="D1868">
        <v>2376</v>
      </c>
      <c r="E1868">
        <v>56</v>
      </c>
      <c r="F1868">
        <v>8171</v>
      </c>
      <c r="G1868">
        <v>2228</v>
      </c>
      <c r="H1868">
        <v>4557</v>
      </c>
      <c r="I1868">
        <v>1386</v>
      </c>
    </row>
    <row r="1869" spans="1:9" x14ac:dyDescent="0.2">
      <c r="B1869" t="s">
        <v>316</v>
      </c>
      <c r="C1869">
        <v>4319</v>
      </c>
      <c r="D1869">
        <v>4107</v>
      </c>
      <c r="E1869">
        <v>212</v>
      </c>
      <c r="F1869">
        <v>13466</v>
      </c>
      <c r="G1869">
        <v>3122</v>
      </c>
      <c r="H1869">
        <v>8184</v>
      </c>
      <c r="I1869">
        <v>2160</v>
      </c>
    </row>
    <row r="1870" spans="1:9" x14ac:dyDescent="0.2">
      <c r="B1870" t="s">
        <v>317</v>
      </c>
      <c r="C1870">
        <v>7892</v>
      </c>
      <c r="D1870">
        <v>7428</v>
      </c>
      <c r="E1870">
        <v>464</v>
      </c>
      <c r="F1870">
        <v>11313</v>
      </c>
      <c r="G1870">
        <v>2790</v>
      </c>
      <c r="H1870">
        <v>7506</v>
      </c>
      <c r="I1870">
        <v>1017</v>
      </c>
    </row>
    <row r="1871" spans="1:9" x14ac:dyDescent="0.2">
      <c r="B1871" t="s">
        <v>309</v>
      </c>
      <c r="C1871">
        <v>3749</v>
      </c>
      <c r="D1871">
        <v>3590</v>
      </c>
      <c r="E1871">
        <v>159</v>
      </c>
      <c r="F1871">
        <v>10240</v>
      </c>
      <c r="G1871">
        <v>2582</v>
      </c>
      <c r="H1871">
        <v>6080</v>
      </c>
      <c r="I1871">
        <v>1578</v>
      </c>
    </row>
    <row r="1872" spans="1:9" x14ac:dyDescent="0.2">
      <c r="B1872" t="s">
        <v>310</v>
      </c>
      <c r="C1872">
        <v>4360</v>
      </c>
      <c r="D1872">
        <v>4146</v>
      </c>
      <c r="E1872">
        <v>215</v>
      </c>
      <c r="F1872">
        <v>11410</v>
      </c>
      <c r="G1872">
        <v>2854</v>
      </c>
      <c r="H1872">
        <v>6859</v>
      </c>
      <c r="I1872">
        <v>1698</v>
      </c>
    </row>
    <row r="1873" spans="1:9" x14ac:dyDescent="0.2">
      <c r="B1873" t="s">
        <v>318</v>
      </c>
      <c r="C1873">
        <v>5391</v>
      </c>
      <c r="D1873">
        <v>5103</v>
      </c>
      <c r="E1873">
        <v>288</v>
      </c>
      <c r="F1873">
        <v>12820</v>
      </c>
      <c r="G1873">
        <v>3022</v>
      </c>
      <c r="H1873">
        <v>7981</v>
      </c>
      <c r="I1873">
        <v>1817</v>
      </c>
    </row>
    <row r="1874" spans="1:9" x14ac:dyDescent="0.2">
      <c r="A1874" t="s">
        <v>31</v>
      </c>
      <c r="B1874" t="s">
        <v>7</v>
      </c>
      <c r="C1874">
        <v>1797</v>
      </c>
      <c r="D1874">
        <v>1682</v>
      </c>
      <c r="E1874">
        <v>115</v>
      </c>
      <c r="F1874">
        <v>6720</v>
      </c>
      <c r="G1874">
        <v>1400</v>
      </c>
      <c r="H1874">
        <v>4149</v>
      </c>
      <c r="I1874">
        <v>1171</v>
      </c>
    </row>
    <row r="1875" spans="1:9" x14ac:dyDescent="0.2">
      <c r="B1875" t="s">
        <v>301</v>
      </c>
      <c r="C1875">
        <v>176</v>
      </c>
      <c r="D1875">
        <v>137</v>
      </c>
      <c r="E1875">
        <v>39</v>
      </c>
      <c r="F1875">
        <v>7582</v>
      </c>
      <c r="G1875">
        <v>813</v>
      </c>
      <c r="H1875">
        <v>6539</v>
      </c>
      <c r="I1875">
        <v>229</v>
      </c>
    </row>
    <row r="1876" spans="1:9" x14ac:dyDescent="0.2">
      <c r="B1876" t="s">
        <v>302</v>
      </c>
      <c r="C1876">
        <v>65</v>
      </c>
      <c r="D1876">
        <v>65</v>
      </c>
      <c r="E1876" t="s">
        <v>77</v>
      </c>
      <c r="F1876">
        <v>3635</v>
      </c>
      <c r="G1876">
        <v>462</v>
      </c>
      <c r="H1876">
        <v>1952</v>
      </c>
      <c r="I1876">
        <v>1221</v>
      </c>
    </row>
    <row r="1877" spans="1:9" x14ac:dyDescent="0.2">
      <c r="B1877" t="s">
        <v>303</v>
      </c>
      <c r="C1877">
        <v>177</v>
      </c>
      <c r="D1877">
        <v>160</v>
      </c>
      <c r="E1877">
        <v>18</v>
      </c>
      <c r="F1877">
        <v>2224</v>
      </c>
      <c r="G1877">
        <v>578</v>
      </c>
      <c r="H1877">
        <v>1183</v>
      </c>
      <c r="I1877">
        <v>463</v>
      </c>
    </row>
    <row r="1878" spans="1:9" x14ac:dyDescent="0.2">
      <c r="B1878" t="s">
        <v>304</v>
      </c>
      <c r="C1878">
        <v>451</v>
      </c>
      <c r="D1878">
        <v>333</v>
      </c>
      <c r="E1878">
        <v>118</v>
      </c>
      <c r="F1878">
        <v>3453</v>
      </c>
      <c r="G1878">
        <v>693</v>
      </c>
      <c r="H1878">
        <v>2091</v>
      </c>
      <c r="I1878">
        <v>669</v>
      </c>
    </row>
    <row r="1879" spans="1:9" x14ac:dyDescent="0.2">
      <c r="B1879" t="s">
        <v>305</v>
      </c>
      <c r="C1879">
        <v>503</v>
      </c>
      <c r="D1879">
        <v>403</v>
      </c>
      <c r="E1879">
        <v>100</v>
      </c>
      <c r="F1879">
        <v>3711</v>
      </c>
      <c r="G1879">
        <v>922</v>
      </c>
      <c r="H1879">
        <v>1999</v>
      </c>
      <c r="I1879">
        <v>789</v>
      </c>
    </row>
    <row r="1880" spans="1:9" x14ac:dyDescent="0.2">
      <c r="B1880" t="s">
        <v>306</v>
      </c>
      <c r="C1880">
        <v>616</v>
      </c>
      <c r="D1880">
        <v>606</v>
      </c>
      <c r="E1880">
        <v>11</v>
      </c>
      <c r="F1880">
        <v>4305</v>
      </c>
      <c r="G1880">
        <v>1060</v>
      </c>
      <c r="H1880">
        <v>2274</v>
      </c>
      <c r="I1880">
        <v>971</v>
      </c>
    </row>
    <row r="1881" spans="1:9" x14ac:dyDescent="0.2">
      <c r="B1881" t="s">
        <v>307</v>
      </c>
      <c r="C1881">
        <v>1040</v>
      </c>
      <c r="D1881">
        <v>1020</v>
      </c>
      <c r="E1881">
        <v>20</v>
      </c>
      <c r="F1881">
        <v>6005</v>
      </c>
      <c r="G1881">
        <v>1298</v>
      </c>
      <c r="H1881">
        <v>3336</v>
      </c>
      <c r="I1881">
        <v>1371</v>
      </c>
    </row>
    <row r="1882" spans="1:9" x14ac:dyDescent="0.2">
      <c r="B1882" t="s">
        <v>308</v>
      </c>
      <c r="C1882">
        <v>1887</v>
      </c>
      <c r="D1882">
        <v>1768</v>
      </c>
      <c r="E1882">
        <v>118</v>
      </c>
      <c r="F1882">
        <v>8917</v>
      </c>
      <c r="G1882">
        <v>1961</v>
      </c>
      <c r="H1882">
        <v>5201</v>
      </c>
      <c r="I1882">
        <v>1755</v>
      </c>
    </row>
    <row r="1883" spans="1:9" x14ac:dyDescent="0.2">
      <c r="B1883" t="s">
        <v>316</v>
      </c>
      <c r="C1883">
        <v>4089</v>
      </c>
      <c r="D1883">
        <v>3769</v>
      </c>
      <c r="E1883">
        <v>320</v>
      </c>
      <c r="F1883">
        <v>12871</v>
      </c>
      <c r="G1883">
        <v>2487</v>
      </c>
      <c r="H1883">
        <v>8561</v>
      </c>
      <c r="I1883">
        <v>1822</v>
      </c>
    </row>
    <row r="1884" spans="1:9" x14ac:dyDescent="0.2">
      <c r="B1884" t="s">
        <v>317</v>
      </c>
      <c r="C1884">
        <v>8154</v>
      </c>
      <c r="D1884">
        <v>7776</v>
      </c>
      <c r="E1884">
        <v>379</v>
      </c>
      <c r="F1884">
        <v>12222</v>
      </c>
      <c r="G1884">
        <v>2648</v>
      </c>
      <c r="H1884">
        <v>8536</v>
      </c>
      <c r="I1884">
        <v>1038</v>
      </c>
    </row>
    <row r="1885" spans="1:9" x14ac:dyDescent="0.2">
      <c r="B1885" t="s">
        <v>309</v>
      </c>
      <c r="C1885">
        <v>4057</v>
      </c>
      <c r="D1885">
        <v>3813</v>
      </c>
      <c r="E1885">
        <v>244</v>
      </c>
      <c r="F1885">
        <v>10975</v>
      </c>
      <c r="G1885">
        <v>2292</v>
      </c>
      <c r="H1885">
        <v>7071</v>
      </c>
      <c r="I1885">
        <v>1611</v>
      </c>
    </row>
    <row r="1886" spans="1:9" x14ac:dyDescent="0.2">
      <c r="B1886" t="s">
        <v>310</v>
      </c>
      <c r="C1886">
        <v>4737</v>
      </c>
      <c r="D1886">
        <v>4443</v>
      </c>
      <c r="E1886">
        <v>294</v>
      </c>
      <c r="F1886">
        <v>11829</v>
      </c>
      <c r="G1886">
        <v>2414</v>
      </c>
      <c r="H1886">
        <v>7812</v>
      </c>
      <c r="I1886">
        <v>1603</v>
      </c>
    </row>
    <row r="1887" spans="1:9" x14ac:dyDescent="0.2">
      <c r="B1887" t="s">
        <v>318</v>
      </c>
      <c r="C1887">
        <v>5773</v>
      </c>
      <c r="D1887">
        <v>5429</v>
      </c>
      <c r="E1887">
        <v>344</v>
      </c>
      <c r="F1887">
        <v>12602</v>
      </c>
      <c r="G1887">
        <v>2554</v>
      </c>
      <c r="H1887">
        <v>8551</v>
      </c>
      <c r="I1887">
        <v>1497</v>
      </c>
    </row>
    <row r="1888" spans="1:9" x14ac:dyDescent="0.2">
      <c r="A1888" t="s">
        <v>265</v>
      </c>
    </row>
    <row r="1889" spans="1:9" x14ac:dyDescent="0.2">
      <c r="A1889" t="s">
        <v>7</v>
      </c>
      <c r="B1889" t="s">
        <v>7</v>
      </c>
      <c r="C1889">
        <v>1620</v>
      </c>
      <c r="D1889">
        <v>1533</v>
      </c>
      <c r="E1889">
        <v>88</v>
      </c>
      <c r="F1889">
        <v>6210</v>
      </c>
      <c r="G1889">
        <v>1274</v>
      </c>
      <c r="H1889">
        <v>3590</v>
      </c>
      <c r="I1889">
        <v>1346</v>
      </c>
    </row>
    <row r="1890" spans="1:9" x14ac:dyDescent="0.2">
      <c r="B1890" t="s">
        <v>301</v>
      </c>
      <c r="C1890">
        <v>270</v>
      </c>
      <c r="D1890">
        <v>259</v>
      </c>
      <c r="E1890">
        <v>11</v>
      </c>
      <c r="F1890">
        <v>6122</v>
      </c>
      <c r="G1890">
        <v>837</v>
      </c>
      <c r="H1890">
        <v>4591</v>
      </c>
      <c r="I1890">
        <v>693</v>
      </c>
    </row>
    <row r="1891" spans="1:9" x14ac:dyDescent="0.2">
      <c r="B1891" t="s">
        <v>302</v>
      </c>
      <c r="C1891">
        <v>136</v>
      </c>
      <c r="D1891">
        <v>136</v>
      </c>
      <c r="E1891" t="s">
        <v>77</v>
      </c>
      <c r="F1891">
        <v>4018</v>
      </c>
      <c r="G1891">
        <v>377</v>
      </c>
      <c r="H1891">
        <v>2461</v>
      </c>
      <c r="I1891">
        <v>1180</v>
      </c>
    </row>
    <row r="1892" spans="1:9" x14ac:dyDescent="0.2">
      <c r="B1892" t="s">
        <v>303</v>
      </c>
      <c r="C1892">
        <v>189</v>
      </c>
      <c r="D1892">
        <v>189</v>
      </c>
      <c r="E1892" t="s">
        <v>77</v>
      </c>
      <c r="F1892">
        <v>2264</v>
      </c>
      <c r="G1892">
        <v>447</v>
      </c>
      <c r="H1892">
        <v>1265</v>
      </c>
      <c r="I1892">
        <v>552</v>
      </c>
    </row>
    <row r="1893" spans="1:9" x14ac:dyDescent="0.2">
      <c r="B1893" t="s">
        <v>304</v>
      </c>
      <c r="C1893">
        <v>421</v>
      </c>
      <c r="D1893">
        <v>377</v>
      </c>
      <c r="E1893">
        <v>44</v>
      </c>
      <c r="F1893">
        <v>3373</v>
      </c>
      <c r="G1893">
        <v>848</v>
      </c>
      <c r="H1893">
        <v>1606</v>
      </c>
      <c r="I1893">
        <v>919</v>
      </c>
    </row>
    <row r="1894" spans="1:9" x14ac:dyDescent="0.2">
      <c r="B1894" t="s">
        <v>305</v>
      </c>
      <c r="C1894">
        <v>442</v>
      </c>
      <c r="D1894">
        <v>424</v>
      </c>
      <c r="E1894">
        <v>19</v>
      </c>
      <c r="F1894">
        <v>3763</v>
      </c>
      <c r="G1894">
        <v>735</v>
      </c>
      <c r="H1894">
        <v>1760</v>
      </c>
      <c r="I1894">
        <v>1268</v>
      </c>
    </row>
    <row r="1895" spans="1:9" x14ac:dyDescent="0.2">
      <c r="B1895" t="s">
        <v>306</v>
      </c>
      <c r="C1895">
        <v>696</v>
      </c>
      <c r="D1895">
        <v>685</v>
      </c>
      <c r="E1895">
        <v>11</v>
      </c>
      <c r="F1895">
        <v>4786</v>
      </c>
      <c r="G1895">
        <v>893</v>
      </c>
      <c r="H1895">
        <v>2446</v>
      </c>
      <c r="I1895">
        <v>1447</v>
      </c>
    </row>
    <row r="1896" spans="1:9" x14ac:dyDescent="0.2">
      <c r="B1896" t="s">
        <v>307</v>
      </c>
      <c r="C1896">
        <v>1157</v>
      </c>
      <c r="D1896">
        <v>1132</v>
      </c>
      <c r="E1896">
        <v>25</v>
      </c>
      <c r="F1896">
        <v>6225</v>
      </c>
      <c r="G1896">
        <v>1358</v>
      </c>
      <c r="H1896">
        <v>3227</v>
      </c>
      <c r="I1896">
        <v>1639</v>
      </c>
    </row>
    <row r="1897" spans="1:9" x14ac:dyDescent="0.2">
      <c r="B1897" t="s">
        <v>308</v>
      </c>
      <c r="C1897">
        <v>2039</v>
      </c>
      <c r="D1897">
        <v>1992</v>
      </c>
      <c r="E1897">
        <v>47</v>
      </c>
      <c r="F1897">
        <v>9299</v>
      </c>
      <c r="G1897">
        <v>1973</v>
      </c>
      <c r="H1897">
        <v>5355</v>
      </c>
      <c r="I1897">
        <v>1972</v>
      </c>
    </row>
    <row r="1898" spans="1:9" x14ac:dyDescent="0.2">
      <c r="B1898" t="s">
        <v>316</v>
      </c>
      <c r="C1898">
        <v>4149</v>
      </c>
      <c r="D1898">
        <v>3873</v>
      </c>
      <c r="E1898">
        <v>275</v>
      </c>
      <c r="F1898">
        <v>11941</v>
      </c>
      <c r="G1898">
        <v>2584</v>
      </c>
      <c r="H1898">
        <v>7545</v>
      </c>
      <c r="I1898">
        <v>1813</v>
      </c>
    </row>
    <row r="1899" spans="1:9" x14ac:dyDescent="0.2">
      <c r="B1899" t="s">
        <v>317</v>
      </c>
      <c r="C1899">
        <v>8356</v>
      </c>
      <c r="D1899">
        <v>7699</v>
      </c>
      <c r="E1899">
        <v>658</v>
      </c>
      <c r="F1899">
        <v>10000</v>
      </c>
      <c r="G1899">
        <v>2475</v>
      </c>
      <c r="H1899">
        <v>6683</v>
      </c>
      <c r="I1899">
        <v>842</v>
      </c>
    </row>
    <row r="1900" spans="1:9" x14ac:dyDescent="0.2">
      <c r="B1900" t="s">
        <v>309</v>
      </c>
      <c r="C1900">
        <v>3985</v>
      </c>
      <c r="D1900">
        <v>3742</v>
      </c>
      <c r="E1900">
        <v>243</v>
      </c>
      <c r="F1900">
        <v>10288</v>
      </c>
      <c r="G1900">
        <v>2270</v>
      </c>
      <c r="H1900">
        <v>6324</v>
      </c>
      <c r="I1900">
        <v>1694</v>
      </c>
    </row>
    <row r="1901" spans="1:9" x14ac:dyDescent="0.2">
      <c r="B1901" t="s">
        <v>310</v>
      </c>
      <c r="C1901">
        <v>4691</v>
      </c>
      <c r="D1901">
        <v>4386</v>
      </c>
      <c r="E1901">
        <v>305</v>
      </c>
      <c r="F1901">
        <v>10977</v>
      </c>
      <c r="G1901">
        <v>2422</v>
      </c>
      <c r="H1901">
        <v>6872</v>
      </c>
      <c r="I1901">
        <v>1683</v>
      </c>
    </row>
    <row r="1902" spans="1:9" x14ac:dyDescent="0.2">
      <c r="B1902" t="s">
        <v>318</v>
      </c>
      <c r="C1902">
        <v>5768</v>
      </c>
      <c r="D1902">
        <v>5346</v>
      </c>
      <c r="E1902">
        <v>422</v>
      </c>
      <c r="F1902">
        <v>11194</v>
      </c>
      <c r="G1902">
        <v>2542</v>
      </c>
      <c r="H1902">
        <v>7213</v>
      </c>
      <c r="I1902">
        <v>1439</v>
      </c>
    </row>
    <row r="1903" spans="1:9" x14ac:dyDescent="0.2">
      <c r="A1903" t="s">
        <v>30</v>
      </c>
      <c r="B1903" t="s">
        <v>7</v>
      </c>
      <c r="C1903">
        <v>1492</v>
      </c>
      <c r="D1903">
        <v>1445</v>
      </c>
      <c r="E1903">
        <v>47</v>
      </c>
      <c r="F1903">
        <v>5621</v>
      </c>
      <c r="G1903">
        <v>1191</v>
      </c>
      <c r="H1903">
        <v>3155</v>
      </c>
      <c r="I1903">
        <v>1275</v>
      </c>
    </row>
    <row r="1904" spans="1:9" x14ac:dyDescent="0.2">
      <c r="B1904" t="s">
        <v>301</v>
      </c>
      <c r="C1904">
        <v>296</v>
      </c>
      <c r="D1904">
        <v>274</v>
      </c>
      <c r="E1904">
        <v>22</v>
      </c>
      <c r="F1904">
        <v>6367</v>
      </c>
      <c r="G1904">
        <v>770</v>
      </c>
      <c r="H1904">
        <v>4970</v>
      </c>
      <c r="I1904">
        <v>627</v>
      </c>
    </row>
    <row r="1905" spans="1:9" x14ac:dyDescent="0.2">
      <c r="B1905" t="s">
        <v>302</v>
      </c>
      <c r="C1905">
        <v>155</v>
      </c>
      <c r="D1905">
        <v>155</v>
      </c>
      <c r="E1905" t="s">
        <v>77</v>
      </c>
      <c r="F1905">
        <v>3963</v>
      </c>
      <c r="G1905">
        <v>446</v>
      </c>
      <c r="H1905">
        <v>2478</v>
      </c>
      <c r="I1905">
        <v>1038</v>
      </c>
    </row>
    <row r="1906" spans="1:9" x14ac:dyDescent="0.2">
      <c r="B1906" t="s">
        <v>303</v>
      </c>
      <c r="C1906">
        <v>187</v>
      </c>
      <c r="D1906">
        <v>187</v>
      </c>
      <c r="E1906" t="s">
        <v>77</v>
      </c>
      <c r="F1906">
        <v>1814</v>
      </c>
      <c r="G1906">
        <v>342</v>
      </c>
      <c r="H1906">
        <v>1001</v>
      </c>
      <c r="I1906">
        <v>471</v>
      </c>
    </row>
    <row r="1907" spans="1:9" x14ac:dyDescent="0.2">
      <c r="B1907" t="s">
        <v>304</v>
      </c>
      <c r="C1907">
        <v>259</v>
      </c>
      <c r="D1907">
        <v>259</v>
      </c>
      <c r="E1907" t="s">
        <v>77</v>
      </c>
      <c r="F1907">
        <v>1996</v>
      </c>
      <c r="G1907">
        <v>394</v>
      </c>
      <c r="H1907">
        <v>870</v>
      </c>
      <c r="I1907">
        <v>733</v>
      </c>
    </row>
    <row r="1908" spans="1:9" x14ac:dyDescent="0.2">
      <c r="B1908" t="s">
        <v>305</v>
      </c>
      <c r="C1908">
        <v>427</v>
      </c>
      <c r="D1908">
        <v>427</v>
      </c>
      <c r="E1908" t="s">
        <v>77</v>
      </c>
      <c r="F1908">
        <v>2965</v>
      </c>
      <c r="G1908">
        <v>502</v>
      </c>
      <c r="H1908">
        <v>1238</v>
      </c>
      <c r="I1908">
        <v>1225</v>
      </c>
    </row>
    <row r="1909" spans="1:9" x14ac:dyDescent="0.2">
      <c r="B1909" t="s">
        <v>306</v>
      </c>
      <c r="C1909">
        <v>840</v>
      </c>
      <c r="D1909">
        <v>818</v>
      </c>
      <c r="E1909">
        <v>22</v>
      </c>
      <c r="F1909">
        <v>4174</v>
      </c>
      <c r="G1909">
        <v>906</v>
      </c>
      <c r="H1909">
        <v>1827</v>
      </c>
      <c r="I1909">
        <v>1441</v>
      </c>
    </row>
    <row r="1910" spans="1:9" x14ac:dyDescent="0.2">
      <c r="B1910" t="s">
        <v>307</v>
      </c>
      <c r="C1910">
        <v>1388</v>
      </c>
      <c r="D1910">
        <v>1366</v>
      </c>
      <c r="E1910">
        <v>21</v>
      </c>
      <c r="F1910">
        <v>5910</v>
      </c>
      <c r="G1910">
        <v>1402</v>
      </c>
      <c r="H1910">
        <v>2905</v>
      </c>
      <c r="I1910">
        <v>1604</v>
      </c>
    </row>
    <row r="1911" spans="1:9" x14ac:dyDescent="0.2">
      <c r="B1911" t="s">
        <v>308</v>
      </c>
      <c r="C1911">
        <v>2389</v>
      </c>
      <c r="D1911">
        <v>2352</v>
      </c>
      <c r="E1911">
        <v>37</v>
      </c>
      <c r="F1911">
        <v>9187</v>
      </c>
      <c r="G1911">
        <v>2091</v>
      </c>
      <c r="H1911">
        <v>5091</v>
      </c>
      <c r="I1911">
        <v>2005</v>
      </c>
    </row>
    <row r="1912" spans="1:9" x14ac:dyDescent="0.2">
      <c r="B1912" t="s">
        <v>316</v>
      </c>
      <c r="C1912">
        <v>4241</v>
      </c>
      <c r="D1912">
        <v>4060</v>
      </c>
      <c r="E1912">
        <v>181</v>
      </c>
      <c r="F1912">
        <v>11708</v>
      </c>
      <c r="G1912">
        <v>2779</v>
      </c>
      <c r="H1912">
        <v>7306</v>
      </c>
      <c r="I1912">
        <v>1623</v>
      </c>
    </row>
    <row r="1913" spans="1:9" x14ac:dyDescent="0.2">
      <c r="B1913" t="s">
        <v>317</v>
      </c>
      <c r="C1913">
        <v>8306</v>
      </c>
      <c r="D1913">
        <v>7843</v>
      </c>
      <c r="E1913">
        <v>463</v>
      </c>
      <c r="F1913">
        <v>11477</v>
      </c>
      <c r="G1913">
        <v>2821</v>
      </c>
      <c r="H1913">
        <v>7884</v>
      </c>
      <c r="I1913">
        <v>772</v>
      </c>
    </row>
    <row r="1914" spans="1:9" x14ac:dyDescent="0.2">
      <c r="B1914" t="s">
        <v>309</v>
      </c>
      <c r="C1914">
        <v>3827</v>
      </c>
      <c r="D1914">
        <v>3683</v>
      </c>
      <c r="E1914">
        <v>144</v>
      </c>
      <c r="F1914">
        <v>10311</v>
      </c>
      <c r="G1914">
        <v>2413</v>
      </c>
      <c r="H1914">
        <v>6192</v>
      </c>
      <c r="I1914">
        <v>1706</v>
      </c>
    </row>
    <row r="1915" spans="1:9" x14ac:dyDescent="0.2">
      <c r="B1915" t="s">
        <v>310</v>
      </c>
      <c r="C1915">
        <v>4468</v>
      </c>
      <c r="D1915">
        <v>4283</v>
      </c>
      <c r="E1915">
        <v>185</v>
      </c>
      <c r="F1915">
        <v>11239</v>
      </c>
      <c r="G1915">
        <v>2610</v>
      </c>
      <c r="H1915">
        <v>6891</v>
      </c>
      <c r="I1915">
        <v>1737</v>
      </c>
    </row>
    <row r="1916" spans="1:9" x14ac:dyDescent="0.2">
      <c r="B1916" t="s">
        <v>318</v>
      </c>
      <c r="C1916">
        <v>5521</v>
      </c>
      <c r="D1916">
        <v>5251</v>
      </c>
      <c r="E1916">
        <v>270</v>
      </c>
      <c r="F1916">
        <v>11635</v>
      </c>
      <c r="G1916">
        <v>2792</v>
      </c>
      <c r="H1916">
        <v>7488</v>
      </c>
      <c r="I1916">
        <v>1355</v>
      </c>
    </row>
    <row r="1917" spans="1:9" x14ac:dyDescent="0.2">
      <c r="A1917" t="s">
        <v>31</v>
      </c>
      <c r="B1917" t="s">
        <v>7</v>
      </c>
      <c r="C1917">
        <v>1735</v>
      </c>
      <c r="D1917">
        <v>1611</v>
      </c>
      <c r="E1917">
        <v>124</v>
      </c>
      <c r="F1917">
        <v>6739</v>
      </c>
      <c r="G1917">
        <v>1349</v>
      </c>
      <c r="H1917">
        <v>3980</v>
      </c>
      <c r="I1917">
        <v>1410</v>
      </c>
    </row>
    <row r="1918" spans="1:9" x14ac:dyDescent="0.2">
      <c r="B1918" t="s">
        <v>301</v>
      </c>
      <c r="C1918">
        <v>243</v>
      </c>
      <c r="D1918">
        <v>243</v>
      </c>
      <c r="E1918" t="s">
        <v>77</v>
      </c>
      <c r="F1918">
        <v>5866</v>
      </c>
      <c r="G1918">
        <v>908</v>
      </c>
      <c r="H1918">
        <v>4196</v>
      </c>
      <c r="I1918">
        <v>762</v>
      </c>
    </row>
    <row r="1919" spans="1:9" x14ac:dyDescent="0.2">
      <c r="B1919" t="s">
        <v>302</v>
      </c>
      <c r="C1919">
        <v>117</v>
      </c>
      <c r="D1919">
        <v>117</v>
      </c>
      <c r="E1919" t="s">
        <v>77</v>
      </c>
      <c r="F1919">
        <v>4076</v>
      </c>
      <c r="G1919">
        <v>305</v>
      </c>
      <c r="H1919">
        <v>2443</v>
      </c>
      <c r="I1919">
        <v>1328</v>
      </c>
    </row>
    <row r="1920" spans="1:9" x14ac:dyDescent="0.2">
      <c r="B1920" t="s">
        <v>303</v>
      </c>
      <c r="C1920">
        <v>191</v>
      </c>
      <c r="D1920">
        <v>191</v>
      </c>
      <c r="E1920" t="s">
        <v>77</v>
      </c>
      <c r="F1920">
        <v>2731</v>
      </c>
      <c r="G1920">
        <v>557</v>
      </c>
      <c r="H1920">
        <v>1539</v>
      </c>
      <c r="I1920">
        <v>635</v>
      </c>
    </row>
    <row r="1921" spans="1:9" x14ac:dyDescent="0.2">
      <c r="B1921" t="s">
        <v>304</v>
      </c>
      <c r="C1921">
        <v>579</v>
      </c>
      <c r="D1921">
        <v>493</v>
      </c>
      <c r="E1921">
        <v>87</v>
      </c>
      <c r="F1921">
        <v>4722</v>
      </c>
      <c r="G1921">
        <v>1293</v>
      </c>
      <c r="H1921">
        <v>2327</v>
      </c>
      <c r="I1921">
        <v>1102</v>
      </c>
    </row>
    <row r="1922" spans="1:9" x14ac:dyDescent="0.2">
      <c r="B1922" t="s">
        <v>305</v>
      </c>
      <c r="C1922">
        <v>457</v>
      </c>
      <c r="D1922">
        <v>420</v>
      </c>
      <c r="E1922">
        <v>37</v>
      </c>
      <c r="F1922">
        <v>4546</v>
      </c>
      <c r="G1922">
        <v>964</v>
      </c>
      <c r="H1922">
        <v>2272</v>
      </c>
      <c r="I1922">
        <v>1310</v>
      </c>
    </row>
    <row r="1923" spans="1:9" x14ac:dyDescent="0.2">
      <c r="B1923" t="s">
        <v>306</v>
      </c>
      <c r="C1923">
        <v>559</v>
      </c>
      <c r="D1923">
        <v>559</v>
      </c>
      <c r="E1923" t="s">
        <v>77</v>
      </c>
      <c r="F1923">
        <v>5364</v>
      </c>
      <c r="G1923">
        <v>882</v>
      </c>
      <c r="H1923">
        <v>3030</v>
      </c>
      <c r="I1923">
        <v>1453</v>
      </c>
    </row>
    <row r="1924" spans="1:9" x14ac:dyDescent="0.2">
      <c r="B1924" t="s">
        <v>307</v>
      </c>
      <c r="C1924">
        <v>944</v>
      </c>
      <c r="D1924">
        <v>916</v>
      </c>
      <c r="E1924">
        <v>28</v>
      </c>
      <c r="F1924">
        <v>6517</v>
      </c>
      <c r="G1924">
        <v>1319</v>
      </c>
      <c r="H1924">
        <v>3526</v>
      </c>
      <c r="I1924">
        <v>1672</v>
      </c>
    </row>
    <row r="1925" spans="1:9" x14ac:dyDescent="0.2">
      <c r="B1925" t="s">
        <v>308</v>
      </c>
      <c r="C1925">
        <v>1717</v>
      </c>
      <c r="D1925">
        <v>1660</v>
      </c>
      <c r="E1925">
        <v>57</v>
      </c>
      <c r="F1925">
        <v>9402</v>
      </c>
      <c r="G1925">
        <v>1863</v>
      </c>
      <c r="H1925">
        <v>5598</v>
      </c>
      <c r="I1925">
        <v>1941</v>
      </c>
    </row>
    <row r="1926" spans="1:9" x14ac:dyDescent="0.2">
      <c r="B1926" t="s">
        <v>316</v>
      </c>
      <c r="C1926">
        <v>4083</v>
      </c>
      <c r="D1926">
        <v>3741</v>
      </c>
      <c r="E1926">
        <v>342</v>
      </c>
      <c r="F1926">
        <v>12108</v>
      </c>
      <c r="G1926">
        <v>2445</v>
      </c>
      <c r="H1926">
        <v>7715</v>
      </c>
      <c r="I1926">
        <v>1948</v>
      </c>
    </row>
    <row r="1927" spans="1:9" x14ac:dyDescent="0.2">
      <c r="B1927" t="s">
        <v>317</v>
      </c>
      <c r="C1927">
        <v>8378</v>
      </c>
      <c r="D1927">
        <v>7635</v>
      </c>
      <c r="E1927">
        <v>743</v>
      </c>
      <c r="F1927">
        <v>9351</v>
      </c>
      <c r="G1927">
        <v>2323</v>
      </c>
      <c r="H1927">
        <v>6154</v>
      </c>
      <c r="I1927">
        <v>873</v>
      </c>
    </row>
    <row r="1928" spans="1:9" x14ac:dyDescent="0.2">
      <c r="B1928" t="s">
        <v>309</v>
      </c>
      <c r="C1928">
        <v>4101</v>
      </c>
      <c r="D1928">
        <v>3785</v>
      </c>
      <c r="E1928">
        <v>316</v>
      </c>
      <c r="F1928">
        <v>10270</v>
      </c>
      <c r="G1928">
        <v>2164</v>
      </c>
      <c r="H1928">
        <v>6422</v>
      </c>
      <c r="I1928">
        <v>1685</v>
      </c>
    </row>
    <row r="1929" spans="1:9" x14ac:dyDescent="0.2">
      <c r="B1929" t="s">
        <v>310</v>
      </c>
      <c r="C1929">
        <v>4843</v>
      </c>
      <c r="D1929">
        <v>4456</v>
      </c>
      <c r="E1929">
        <v>387</v>
      </c>
      <c r="F1929">
        <v>10799</v>
      </c>
      <c r="G1929">
        <v>2294</v>
      </c>
      <c r="H1929">
        <v>6858</v>
      </c>
      <c r="I1929">
        <v>1647</v>
      </c>
    </row>
    <row r="1930" spans="1:9" x14ac:dyDescent="0.2">
      <c r="B1930" t="s">
        <v>318</v>
      </c>
      <c r="C1930">
        <v>5915</v>
      </c>
      <c r="D1930">
        <v>5402</v>
      </c>
      <c r="E1930">
        <v>513</v>
      </c>
      <c r="F1930">
        <v>10931</v>
      </c>
      <c r="G1930">
        <v>2393</v>
      </c>
      <c r="H1930">
        <v>7049</v>
      </c>
      <c r="I1930">
        <v>1489</v>
      </c>
    </row>
    <row r="1931" spans="1:9" x14ac:dyDescent="0.2">
      <c r="A1931" t="s">
        <v>266</v>
      </c>
    </row>
    <row r="1932" spans="1:9" x14ac:dyDescent="0.2">
      <c r="A1932" t="s">
        <v>7</v>
      </c>
      <c r="B1932" t="s">
        <v>7</v>
      </c>
      <c r="C1932">
        <v>1481</v>
      </c>
      <c r="D1932">
        <v>1382</v>
      </c>
      <c r="E1932">
        <v>99</v>
      </c>
      <c r="F1932">
        <v>5103</v>
      </c>
      <c r="G1932">
        <v>1395</v>
      </c>
      <c r="H1932">
        <v>2976</v>
      </c>
      <c r="I1932">
        <v>732</v>
      </c>
    </row>
    <row r="1933" spans="1:9" x14ac:dyDescent="0.2">
      <c r="B1933" t="s">
        <v>301</v>
      </c>
      <c r="C1933">
        <v>480</v>
      </c>
      <c r="D1933">
        <v>399</v>
      </c>
      <c r="E1933">
        <v>81</v>
      </c>
      <c r="F1933">
        <v>4901</v>
      </c>
      <c r="G1933">
        <v>1128</v>
      </c>
      <c r="H1933">
        <v>3663</v>
      </c>
      <c r="I1933">
        <v>109</v>
      </c>
    </row>
    <row r="1934" spans="1:9" x14ac:dyDescent="0.2">
      <c r="B1934" t="s">
        <v>302</v>
      </c>
      <c r="C1934">
        <v>115</v>
      </c>
      <c r="D1934">
        <v>115</v>
      </c>
      <c r="E1934" t="s">
        <v>77</v>
      </c>
      <c r="F1934">
        <v>2428</v>
      </c>
      <c r="G1934">
        <v>536</v>
      </c>
      <c r="H1934">
        <v>1570</v>
      </c>
      <c r="I1934">
        <v>322</v>
      </c>
    </row>
    <row r="1935" spans="1:9" x14ac:dyDescent="0.2">
      <c r="B1935" t="s">
        <v>303</v>
      </c>
      <c r="C1935">
        <v>187</v>
      </c>
      <c r="D1935">
        <v>180</v>
      </c>
      <c r="E1935">
        <v>7</v>
      </c>
      <c r="F1935">
        <v>1440</v>
      </c>
      <c r="G1935">
        <v>274</v>
      </c>
      <c r="H1935">
        <v>960</v>
      </c>
      <c r="I1935">
        <v>205</v>
      </c>
    </row>
    <row r="1936" spans="1:9" x14ac:dyDescent="0.2">
      <c r="B1936" t="s">
        <v>304</v>
      </c>
      <c r="C1936">
        <v>302</v>
      </c>
      <c r="D1936">
        <v>216</v>
      </c>
      <c r="E1936">
        <v>86</v>
      </c>
      <c r="F1936">
        <v>2643</v>
      </c>
      <c r="G1936">
        <v>438</v>
      </c>
      <c r="H1936">
        <v>1779</v>
      </c>
      <c r="I1936">
        <v>426</v>
      </c>
    </row>
    <row r="1937" spans="1:9" x14ac:dyDescent="0.2">
      <c r="B1937" t="s">
        <v>305</v>
      </c>
      <c r="C1937">
        <v>411</v>
      </c>
      <c r="D1937">
        <v>362</v>
      </c>
      <c r="E1937">
        <v>49</v>
      </c>
      <c r="F1937">
        <v>2931</v>
      </c>
      <c r="G1937">
        <v>672</v>
      </c>
      <c r="H1937">
        <v>1692</v>
      </c>
      <c r="I1937">
        <v>567</v>
      </c>
    </row>
    <row r="1938" spans="1:9" x14ac:dyDescent="0.2">
      <c r="B1938" t="s">
        <v>306</v>
      </c>
      <c r="C1938">
        <v>582</v>
      </c>
      <c r="D1938">
        <v>573</v>
      </c>
      <c r="E1938">
        <v>9</v>
      </c>
      <c r="F1938">
        <v>3575</v>
      </c>
      <c r="G1938">
        <v>979</v>
      </c>
      <c r="H1938">
        <v>1816</v>
      </c>
      <c r="I1938">
        <v>780</v>
      </c>
    </row>
    <row r="1939" spans="1:9" x14ac:dyDescent="0.2">
      <c r="B1939" t="s">
        <v>307</v>
      </c>
      <c r="C1939">
        <v>1024</v>
      </c>
      <c r="D1939">
        <v>1014</v>
      </c>
      <c r="E1939">
        <v>9</v>
      </c>
      <c r="F1939">
        <v>4593</v>
      </c>
      <c r="G1939">
        <v>1324</v>
      </c>
      <c r="H1939">
        <v>2320</v>
      </c>
      <c r="I1939">
        <v>949</v>
      </c>
    </row>
    <row r="1940" spans="1:9" x14ac:dyDescent="0.2">
      <c r="B1940" t="s">
        <v>308</v>
      </c>
      <c r="C1940">
        <v>1972</v>
      </c>
      <c r="D1940">
        <v>1928</v>
      </c>
      <c r="E1940">
        <v>44</v>
      </c>
      <c r="F1940">
        <v>7784</v>
      </c>
      <c r="G1940">
        <v>2161</v>
      </c>
      <c r="H1940">
        <v>4461</v>
      </c>
      <c r="I1940">
        <v>1162</v>
      </c>
    </row>
    <row r="1941" spans="1:9" x14ac:dyDescent="0.2">
      <c r="B1941" t="s">
        <v>316</v>
      </c>
      <c r="C1941">
        <v>3531</v>
      </c>
      <c r="D1941">
        <v>3361</v>
      </c>
      <c r="E1941">
        <v>169</v>
      </c>
      <c r="F1941">
        <v>9998</v>
      </c>
      <c r="G1941">
        <v>2967</v>
      </c>
      <c r="H1941">
        <v>5883</v>
      </c>
      <c r="I1941">
        <v>1148</v>
      </c>
    </row>
    <row r="1942" spans="1:9" x14ac:dyDescent="0.2">
      <c r="B1942" t="s">
        <v>317</v>
      </c>
      <c r="C1942">
        <v>7118</v>
      </c>
      <c r="D1942">
        <v>6273</v>
      </c>
      <c r="E1942">
        <v>845</v>
      </c>
      <c r="F1942">
        <v>9801</v>
      </c>
      <c r="G1942">
        <v>3190</v>
      </c>
      <c r="H1942">
        <v>5942</v>
      </c>
      <c r="I1942">
        <v>670</v>
      </c>
    </row>
    <row r="1943" spans="1:9" x14ac:dyDescent="0.2">
      <c r="B1943" t="s">
        <v>309</v>
      </c>
      <c r="C1943">
        <v>3482</v>
      </c>
      <c r="D1943">
        <v>3242</v>
      </c>
      <c r="E1943">
        <v>240</v>
      </c>
      <c r="F1943">
        <v>8903</v>
      </c>
      <c r="G1943">
        <v>2626</v>
      </c>
      <c r="H1943">
        <v>5215</v>
      </c>
      <c r="I1943">
        <v>1062</v>
      </c>
    </row>
    <row r="1944" spans="1:9" x14ac:dyDescent="0.2">
      <c r="B1944" t="s">
        <v>310</v>
      </c>
      <c r="C1944">
        <v>4014</v>
      </c>
      <c r="D1944">
        <v>3708</v>
      </c>
      <c r="E1944">
        <v>305</v>
      </c>
      <c r="F1944">
        <v>9498</v>
      </c>
      <c r="G1944">
        <v>2825</v>
      </c>
      <c r="H1944">
        <v>5615</v>
      </c>
      <c r="I1944">
        <v>1058</v>
      </c>
    </row>
    <row r="1945" spans="1:9" x14ac:dyDescent="0.2">
      <c r="B1945" t="s">
        <v>318</v>
      </c>
      <c r="C1945">
        <v>4861</v>
      </c>
      <c r="D1945">
        <v>4441</v>
      </c>
      <c r="E1945">
        <v>420</v>
      </c>
      <c r="F1945">
        <v>9925</v>
      </c>
      <c r="G1945">
        <v>3050</v>
      </c>
      <c r="H1945">
        <v>5904</v>
      </c>
      <c r="I1945">
        <v>971</v>
      </c>
    </row>
    <row r="1946" spans="1:9" x14ac:dyDescent="0.2">
      <c r="A1946" t="s">
        <v>30</v>
      </c>
      <c r="B1946" t="s">
        <v>7</v>
      </c>
      <c r="C1946">
        <v>1387</v>
      </c>
      <c r="D1946">
        <v>1332</v>
      </c>
      <c r="E1946">
        <v>55</v>
      </c>
      <c r="F1946">
        <v>4619</v>
      </c>
      <c r="G1946">
        <v>1437</v>
      </c>
      <c r="H1946">
        <v>2487</v>
      </c>
      <c r="I1946">
        <v>695</v>
      </c>
    </row>
    <row r="1947" spans="1:9" x14ac:dyDescent="0.2">
      <c r="B1947" t="s">
        <v>301</v>
      </c>
      <c r="C1947">
        <v>572</v>
      </c>
      <c r="D1947">
        <v>446</v>
      </c>
      <c r="E1947">
        <v>126</v>
      </c>
      <c r="F1947">
        <v>4934</v>
      </c>
      <c r="G1947">
        <v>1167</v>
      </c>
      <c r="H1947">
        <v>3552</v>
      </c>
      <c r="I1947">
        <v>214</v>
      </c>
    </row>
    <row r="1948" spans="1:9" x14ac:dyDescent="0.2">
      <c r="B1948" t="s">
        <v>302</v>
      </c>
      <c r="C1948">
        <v>114</v>
      </c>
      <c r="D1948">
        <v>114</v>
      </c>
      <c r="E1948" t="s">
        <v>77</v>
      </c>
      <c r="F1948">
        <v>2464</v>
      </c>
      <c r="G1948">
        <v>655</v>
      </c>
      <c r="H1948">
        <v>1494</v>
      </c>
      <c r="I1948">
        <v>315</v>
      </c>
    </row>
    <row r="1949" spans="1:9" x14ac:dyDescent="0.2">
      <c r="B1949" t="s">
        <v>303</v>
      </c>
      <c r="C1949">
        <v>171</v>
      </c>
      <c r="D1949">
        <v>171</v>
      </c>
      <c r="E1949" t="s">
        <v>77</v>
      </c>
      <c r="F1949">
        <v>1300</v>
      </c>
      <c r="G1949">
        <v>281</v>
      </c>
      <c r="H1949">
        <v>886</v>
      </c>
      <c r="I1949">
        <v>132</v>
      </c>
    </row>
    <row r="1950" spans="1:9" x14ac:dyDescent="0.2">
      <c r="B1950" t="s">
        <v>304</v>
      </c>
      <c r="C1950">
        <v>167</v>
      </c>
      <c r="D1950">
        <v>167</v>
      </c>
      <c r="E1950" t="s">
        <v>77</v>
      </c>
      <c r="F1950">
        <v>1688</v>
      </c>
      <c r="G1950">
        <v>437</v>
      </c>
      <c r="H1950">
        <v>901</v>
      </c>
      <c r="I1950">
        <v>351</v>
      </c>
    </row>
    <row r="1951" spans="1:9" x14ac:dyDescent="0.2">
      <c r="B1951" t="s">
        <v>305</v>
      </c>
      <c r="C1951">
        <v>455</v>
      </c>
      <c r="D1951">
        <v>455</v>
      </c>
      <c r="E1951" t="s">
        <v>77</v>
      </c>
      <c r="F1951">
        <v>2218</v>
      </c>
      <c r="G1951">
        <v>597</v>
      </c>
      <c r="H1951">
        <v>958</v>
      </c>
      <c r="I1951">
        <v>663</v>
      </c>
    </row>
    <row r="1952" spans="1:9" x14ac:dyDescent="0.2">
      <c r="B1952" t="s">
        <v>306</v>
      </c>
      <c r="C1952">
        <v>643</v>
      </c>
      <c r="D1952">
        <v>625</v>
      </c>
      <c r="E1952">
        <v>18</v>
      </c>
      <c r="F1952">
        <v>3053</v>
      </c>
      <c r="G1952">
        <v>918</v>
      </c>
      <c r="H1952">
        <v>1357</v>
      </c>
      <c r="I1952">
        <v>779</v>
      </c>
    </row>
    <row r="1953" spans="1:9" x14ac:dyDescent="0.2">
      <c r="B1953" t="s">
        <v>307</v>
      </c>
      <c r="C1953">
        <v>1218</v>
      </c>
      <c r="D1953">
        <v>1218</v>
      </c>
      <c r="E1953" t="s">
        <v>77</v>
      </c>
      <c r="F1953">
        <v>4098</v>
      </c>
      <c r="G1953">
        <v>1466</v>
      </c>
      <c r="H1953">
        <v>1949</v>
      </c>
      <c r="I1953">
        <v>683</v>
      </c>
    </row>
    <row r="1954" spans="1:9" x14ac:dyDescent="0.2">
      <c r="B1954" t="s">
        <v>308</v>
      </c>
      <c r="C1954">
        <v>2366</v>
      </c>
      <c r="D1954">
        <v>2273</v>
      </c>
      <c r="E1954">
        <v>92</v>
      </c>
      <c r="F1954">
        <v>7715</v>
      </c>
      <c r="G1954">
        <v>2475</v>
      </c>
      <c r="H1954">
        <v>3987</v>
      </c>
      <c r="I1954">
        <v>1253</v>
      </c>
    </row>
    <row r="1955" spans="1:9" x14ac:dyDescent="0.2">
      <c r="B1955" t="s">
        <v>316</v>
      </c>
      <c r="C1955">
        <v>3673</v>
      </c>
      <c r="D1955">
        <v>3534</v>
      </c>
      <c r="E1955">
        <v>139</v>
      </c>
      <c r="F1955">
        <v>10857</v>
      </c>
      <c r="G1955">
        <v>3621</v>
      </c>
      <c r="H1955">
        <v>6205</v>
      </c>
      <c r="I1955">
        <v>1031</v>
      </c>
    </row>
    <row r="1956" spans="1:9" x14ac:dyDescent="0.2">
      <c r="B1956" t="s">
        <v>317</v>
      </c>
      <c r="C1956">
        <v>7119</v>
      </c>
      <c r="D1956">
        <v>6648</v>
      </c>
      <c r="E1956">
        <v>471</v>
      </c>
      <c r="F1956">
        <v>10525</v>
      </c>
      <c r="G1956">
        <v>3327</v>
      </c>
      <c r="H1956">
        <v>6301</v>
      </c>
      <c r="I1956">
        <v>897</v>
      </c>
    </row>
    <row r="1957" spans="1:9" x14ac:dyDescent="0.2">
      <c r="B1957" t="s">
        <v>309</v>
      </c>
      <c r="C1957">
        <v>3457</v>
      </c>
      <c r="D1957">
        <v>3296</v>
      </c>
      <c r="E1957">
        <v>161</v>
      </c>
      <c r="F1957">
        <v>9131</v>
      </c>
      <c r="G1957">
        <v>2967</v>
      </c>
      <c r="H1957">
        <v>5033</v>
      </c>
      <c r="I1957">
        <v>1131</v>
      </c>
    </row>
    <row r="1958" spans="1:9" x14ac:dyDescent="0.2">
      <c r="B1958" t="s">
        <v>310</v>
      </c>
      <c r="C1958">
        <v>3942</v>
      </c>
      <c r="D1958">
        <v>3741</v>
      </c>
      <c r="E1958">
        <v>201</v>
      </c>
      <c r="F1958">
        <v>9920</v>
      </c>
      <c r="G1958">
        <v>3225</v>
      </c>
      <c r="H1958">
        <v>5580</v>
      </c>
      <c r="I1958">
        <v>1115</v>
      </c>
    </row>
    <row r="1959" spans="1:9" x14ac:dyDescent="0.2">
      <c r="B1959" t="s">
        <v>318</v>
      </c>
      <c r="C1959">
        <v>4711</v>
      </c>
      <c r="D1959">
        <v>4472</v>
      </c>
      <c r="E1959">
        <v>239</v>
      </c>
      <c r="F1959">
        <v>10757</v>
      </c>
      <c r="G1959">
        <v>3533</v>
      </c>
      <c r="H1959">
        <v>6234</v>
      </c>
      <c r="I1959">
        <v>990</v>
      </c>
    </row>
    <row r="1960" spans="1:9" x14ac:dyDescent="0.2">
      <c r="A1960" t="s">
        <v>31</v>
      </c>
      <c r="B1960" t="s">
        <v>7</v>
      </c>
      <c r="C1960">
        <v>1566</v>
      </c>
      <c r="D1960">
        <v>1427</v>
      </c>
      <c r="E1960">
        <v>139</v>
      </c>
      <c r="F1960">
        <v>5540</v>
      </c>
      <c r="G1960">
        <v>1357</v>
      </c>
      <c r="H1960">
        <v>3417</v>
      </c>
      <c r="I1960">
        <v>766</v>
      </c>
    </row>
    <row r="1961" spans="1:9" x14ac:dyDescent="0.2">
      <c r="B1961" t="s">
        <v>301</v>
      </c>
      <c r="C1961">
        <v>383</v>
      </c>
      <c r="D1961">
        <v>350</v>
      </c>
      <c r="E1961">
        <v>33</v>
      </c>
      <c r="F1961">
        <v>4867</v>
      </c>
      <c r="G1961">
        <v>1088</v>
      </c>
      <c r="H1961">
        <v>3779</v>
      </c>
      <c r="I1961" t="s">
        <v>77</v>
      </c>
    </row>
    <row r="1962" spans="1:9" x14ac:dyDescent="0.2">
      <c r="B1962" t="s">
        <v>302</v>
      </c>
      <c r="C1962">
        <v>117</v>
      </c>
      <c r="D1962">
        <v>117</v>
      </c>
      <c r="E1962" t="s">
        <v>77</v>
      </c>
      <c r="F1962">
        <v>2390</v>
      </c>
      <c r="G1962">
        <v>411</v>
      </c>
      <c r="H1962">
        <v>1650</v>
      </c>
      <c r="I1962">
        <v>329</v>
      </c>
    </row>
    <row r="1963" spans="1:9" x14ac:dyDescent="0.2">
      <c r="B1963" t="s">
        <v>303</v>
      </c>
      <c r="C1963">
        <v>204</v>
      </c>
      <c r="D1963">
        <v>190</v>
      </c>
      <c r="E1963">
        <v>14</v>
      </c>
      <c r="F1963">
        <v>1590</v>
      </c>
      <c r="G1963">
        <v>266</v>
      </c>
      <c r="H1963">
        <v>1040</v>
      </c>
      <c r="I1963">
        <v>284</v>
      </c>
    </row>
    <row r="1964" spans="1:9" x14ac:dyDescent="0.2">
      <c r="B1964" t="s">
        <v>304</v>
      </c>
      <c r="C1964">
        <v>444</v>
      </c>
      <c r="D1964">
        <v>268</v>
      </c>
      <c r="E1964">
        <v>176</v>
      </c>
      <c r="F1964">
        <v>3641</v>
      </c>
      <c r="G1964">
        <v>439</v>
      </c>
      <c r="H1964">
        <v>2698</v>
      </c>
      <c r="I1964">
        <v>504</v>
      </c>
    </row>
    <row r="1965" spans="1:9" x14ac:dyDescent="0.2">
      <c r="B1965" t="s">
        <v>305</v>
      </c>
      <c r="C1965">
        <v>367</v>
      </c>
      <c r="D1965">
        <v>268</v>
      </c>
      <c r="E1965">
        <v>99</v>
      </c>
      <c r="F1965">
        <v>3653</v>
      </c>
      <c r="G1965">
        <v>747</v>
      </c>
      <c r="H1965">
        <v>2436</v>
      </c>
      <c r="I1965">
        <v>470</v>
      </c>
    </row>
    <row r="1966" spans="1:9" x14ac:dyDescent="0.2">
      <c r="B1966" t="s">
        <v>306</v>
      </c>
      <c r="C1966">
        <v>523</v>
      </c>
      <c r="D1966">
        <v>523</v>
      </c>
      <c r="E1966" t="s">
        <v>77</v>
      </c>
      <c r="F1966">
        <v>4078</v>
      </c>
      <c r="G1966">
        <v>1038</v>
      </c>
      <c r="H1966">
        <v>2259</v>
      </c>
      <c r="I1966">
        <v>781</v>
      </c>
    </row>
    <row r="1967" spans="1:9" x14ac:dyDescent="0.2">
      <c r="B1967" t="s">
        <v>307</v>
      </c>
      <c r="C1967">
        <v>845</v>
      </c>
      <c r="D1967">
        <v>828</v>
      </c>
      <c r="E1967">
        <v>18</v>
      </c>
      <c r="F1967">
        <v>5047</v>
      </c>
      <c r="G1967">
        <v>1194</v>
      </c>
      <c r="H1967">
        <v>2661</v>
      </c>
      <c r="I1967">
        <v>1193</v>
      </c>
    </row>
    <row r="1968" spans="1:9" x14ac:dyDescent="0.2">
      <c r="B1968" t="s">
        <v>308</v>
      </c>
      <c r="C1968">
        <v>1618</v>
      </c>
      <c r="D1968">
        <v>1618</v>
      </c>
      <c r="E1968" t="s">
        <v>77</v>
      </c>
      <c r="F1968">
        <v>7846</v>
      </c>
      <c r="G1968">
        <v>1879</v>
      </c>
      <c r="H1968">
        <v>4886</v>
      </c>
      <c r="I1968">
        <v>1080</v>
      </c>
    </row>
    <row r="1969" spans="1:9" x14ac:dyDescent="0.2">
      <c r="B1969" t="s">
        <v>316</v>
      </c>
      <c r="C1969">
        <v>3428</v>
      </c>
      <c r="D1969">
        <v>3237</v>
      </c>
      <c r="E1969">
        <v>191</v>
      </c>
      <c r="F1969">
        <v>9381</v>
      </c>
      <c r="G1969">
        <v>2498</v>
      </c>
      <c r="H1969">
        <v>5651</v>
      </c>
      <c r="I1969">
        <v>1233</v>
      </c>
    </row>
    <row r="1970" spans="1:9" x14ac:dyDescent="0.2">
      <c r="B1970" t="s">
        <v>317</v>
      </c>
      <c r="C1970">
        <v>7117</v>
      </c>
      <c r="D1970">
        <v>6109</v>
      </c>
      <c r="E1970">
        <v>1009</v>
      </c>
      <c r="F1970">
        <v>9483</v>
      </c>
      <c r="G1970">
        <v>3129</v>
      </c>
      <c r="H1970">
        <v>5784</v>
      </c>
      <c r="I1970">
        <v>570</v>
      </c>
    </row>
    <row r="1971" spans="1:9" x14ac:dyDescent="0.2">
      <c r="B1971" t="s">
        <v>309</v>
      </c>
      <c r="C1971">
        <v>3500</v>
      </c>
      <c r="D1971">
        <v>3202</v>
      </c>
      <c r="E1971">
        <v>299</v>
      </c>
      <c r="F1971">
        <v>8736</v>
      </c>
      <c r="G1971">
        <v>2376</v>
      </c>
      <c r="H1971">
        <v>5349</v>
      </c>
      <c r="I1971">
        <v>1012</v>
      </c>
    </row>
    <row r="1972" spans="1:9" x14ac:dyDescent="0.2">
      <c r="B1972" t="s">
        <v>310</v>
      </c>
      <c r="C1972">
        <v>4062</v>
      </c>
      <c r="D1972">
        <v>3685</v>
      </c>
      <c r="E1972">
        <v>377</v>
      </c>
      <c r="F1972">
        <v>9209</v>
      </c>
      <c r="G1972">
        <v>2552</v>
      </c>
      <c r="H1972">
        <v>5639</v>
      </c>
      <c r="I1972">
        <v>1019</v>
      </c>
    </row>
    <row r="1973" spans="1:9" x14ac:dyDescent="0.2">
      <c r="B1973" t="s">
        <v>318</v>
      </c>
      <c r="C1973">
        <v>4951</v>
      </c>
      <c r="D1973">
        <v>4423</v>
      </c>
      <c r="E1973">
        <v>529</v>
      </c>
      <c r="F1973">
        <v>9423</v>
      </c>
      <c r="G1973">
        <v>2758</v>
      </c>
      <c r="H1973">
        <v>5706</v>
      </c>
      <c r="I1973">
        <v>959</v>
      </c>
    </row>
    <row r="1974" spans="1:9" x14ac:dyDescent="0.2">
      <c r="A1974" t="s">
        <v>267</v>
      </c>
    </row>
    <row r="1975" spans="1:9" x14ac:dyDescent="0.2">
      <c r="A1975" t="s">
        <v>7</v>
      </c>
      <c r="B1975" t="s">
        <v>7</v>
      </c>
      <c r="C1975">
        <v>1374</v>
      </c>
      <c r="D1975">
        <v>1309</v>
      </c>
      <c r="E1975">
        <v>66</v>
      </c>
      <c r="F1975">
        <v>6224</v>
      </c>
      <c r="G1975">
        <v>1306</v>
      </c>
      <c r="H1975">
        <v>3912</v>
      </c>
      <c r="I1975">
        <v>1006</v>
      </c>
    </row>
    <row r="1976" spans="1:9" x14ac:dyDescent="0.2">
      <c r="B1976" t="s">
        <v>301</v>
      </c>
      <c r="C1976">
        <v>286</v>
      </c>
      <c r="D1976">
        <v>286</v>
      </c>
      <c r="E1976" t="s">
        <v>77</v>
      </c>
      <c r="F1976">
        <v>5923</v>
      </c>
      <c r="G1976">
        <v>624</v>
      </c>
      <c r="H1976">
        <v>5140</v>
      </c>
      <c r="I1976">
        <v>159</v>
      </c>
    </row>
    <row r="1977" spans="1:9" x14ac:dyDescent="0.2">
      <c r="B1977" t="s">
        <v>302</v>
      </c>
      <c r="C1977">
        <v>135</v>
      </c>
      <c r="D1977">
        <v>135</v>
      </c>
      <c r="E1977" t="s">
        <v>77</v>
      </c>
      <c r="F1977">
        <v>3466</v>
      </c>
      <c r="G1977">
        <v>411</v>
      </c>
      <c r="H1977">
        <v>2573</v>
      </c>
      <c r="I1977">
        <v>483</v>
      </c>
    </row>
    <row r="1978" spans="1:9" x14ac:dyDescent="0.2">
      <c r="B1978" t="s">
        <v>303</v>
      </c>
      <c r="C1978">
        <v>189</v>
      </c>
      <c r="D1978">
        <v>189</v>
      </c>
      <c r="E1978" t="s">
        <v>77</v>
      </c>
      <c r="F1978">
        <v>2507</v>
      </c>
      <c r="G1978">
        <v>413</v>
      </c>
      <c r="H1978">
        <v>1630</v>
      </c>
      <c r="I1978">
        <v>463</v>
      </c>
    </row>
    <row r="1979" spans="1:9" x14ac:dyDescent="0.2">
      <c r="B1979" t="s">
        <v>304</v>
      </c>
      <c r="C1979">
        <v>316</v>
      </c>
      <c r="D1979">
        <v>308</v>
      </c>
      <c r="E1979">
        <v>8</v>
      </c>
      <c r="F1979">
        <v>3231</v>
      </c>
      <c r="G1979">
        <v>598</v>
      </c>
      <c r="H1979">
        <v>1766</v>
      </c>
      <c r="I1979">
        <v>867</v>
      </c>
    </row>
    <row r="1980" spans="1:9" x14ac:dyDescent="0.2">
      <c r="B1980" t="s">
        <v>305</v>
      </c>
      <c r="C1980">
        <v>410</v>
      </c>
      <c r="D1980">
        <v>398</v>
      </c>
      <c r="E1980">
        <v>12</v>
      </c>
      <c r="F1980">
        <v>3613</v>
      </c>
      <c r="G1980">
        <v>707</v>
      </c>
      <c r="H1980">
        <v>2083</v>
      </c>
      <c r="I1980">
        <v>822</v>
      </c>
    </row>
    <row r="1981" spans="1:9" x14ac:dyDescent="0.2">
      <c r="B1981" t="s">
        <v>306</v>
      </c>
      <c r="C1981">
        <v>619</v>
      </c>
      <c r="D1981">
        <v>570</v>
      </c>
      <c r="E1981">
        <v>50</v>
      </c>
      <c r="F1981">
        <v>4555</v>
      </c>
      <c r="G1981">
        <v>944</v>
      </c>
      <c r="H1981">
        <v>2648</v>
      </c>
      <c r="I1981">
        <v>963</v>
      </c>
    </row>
    <row r="1982" spans="1:9" x14ac:dyDescent="0.2">
      <c r="B1982" t="s">
        <v>307</v>
      </c>
      <c r="C1982">
        <v>1117</v>
      </c>
      <c r="D1982">
        <v>1096</v>
      </c>
      <c r="E1982">
        <v>21</v>
      </c>
      <c r="F1982">
        <v>6222</v>
      </c>
      <c r="G1982">
        <v>1318</v>
      </c>
      <c r="H1982">
        <v>3455</v>
      </c>
      <c r="I1982">
        <v>1449</v>
      </c>
    </row>
    <row r="1983" spans="1:9" x14ac:dyDescent="0.2">
      <c r="B1983" t="s">
        <v>308</v>
      </c>
      <c r="C1983">
        <v>1851</v>
      </c>
      <c r="D1983">
        <v>1752</v>
      </c>
      <c r="E1983">
        <v>100</v>
      </c>
      <c r="F1983">
        <v>8511</v>
      </c>
      <c r="G1983">
        <v>2108</v>
      </c>
      <c r="H1983">
        <v>5106</v>
      </c>
      <c r="I1983">
        <v>1297</v>
      </c>
    </row>
    <row r="1984" spans="1:9" x14ac:dyDescent="0.2">
      <c r="B1984" t="s">
        <v>316</v>
      </c>
      <c r="C1984">
        <v>3302</v>
      </c>
      <c r="D1984">
        <v>3155</v>
      </c>
      <c r="E1984">
        <v>147</v>
      </c>
      <c r="F1984">
        <v>12367</v>
      </c>
      <c r="G1984">
        <v>2776</v>
      </c>
      <c r="H1984">
        <v>7919</v>
      </c>
      <c r="I1984">
        <v>1672</v>
      </c>
    </row>
    <row r="1985" spans="1:9" x14ac:dyDescent="0.2">
      <c r="B1985" t="s">
        <v>317</v>
      </c>
      <c r="C1985">
        <v>6250</v>
      </c>
      <c r="D1985">
        <v>5883</v>
      </c>
      <c r="E1985">
        <v>367</v>
      </c>
      <c r="F1985">
        <v>11590</v>
      </c>
      <c r="G1985">
        <v>2519</v>
      </c>
      <c r="H1985">
        <v>8202</v>
      </c>
      <c r="I1985">
        <v>870</v>
      </c>
    </row>
    <row r="1986" spans="1:9" x14ac:dyDescent="0.2">
      <c r="B1986" t="s">
        <v>309</v>
      </c>
      <c r="C1986">
        <v>3173</v>
      </c>
      <c r="D1986">
        <v>3006</v>
      </c>
      <c r="E1986">
        <v>167</v>
      </c>
      <c r="F1986">
        <v>10342</v>
      </c>
      <c r="G1986">
        <v>2401</v>
      </c>
      <c r="H1986">
        <v>6608</v>
      </c>
      <c r="I1986">
        <v>1333</v>
      </c>
    </row>
    <row r="1987" spans="1:9" x14ac:dyDescent="0.2">
      <c r="B1987" t="s">
        <v>310</v>
      </c>
      <c r="C1987">
        <v>3680</v>
      </c>
      <c r="D1987">
        <v>3493</v>
      </c>
      <c r="E1987">
        <v>187</v>
      </c>
      <c r="F1987">
        <v>11216</v>
      </c>
      <c r="G1987">
        <v>2521</v>
      </c>
      <c r="H1987">
        <v>7310</v>
      </c>
      <c r="I1987">
        <v>1385</v>
      </c>
    </row>
    <row r="1988" spans="1:9" x14ac:dyDescent="0.2">
      <c r="B1988" t="s">
        <v>318</v>
      </c>
      <c r="C1988">
        <v>4422</v>
      </c>
      <c r="D1988">
        <v>4191</v>
      </c>
      <c r="E1988">
        <v>231</v>
      </c>
      <c r="F1988">
        <v>12072</v>
      </c>
      <c r="G1988">
        <v>2678</v>
      </c>
      <c r="H1988">
        <v>8026</v>
      </c>
      <c r="I1988">
        <v>1367</v>
      </c>
    </row>
    <row r="1989" spans="1:9" x14ac:dyDescent="0.2">
      <c r="A1989" t="s">
        <v>30</v>
      </c>
      <c r="B1989" t="s">
        <v>7</v>
      </c>
      <c r="C1989">
        <v>1332</v>
      </c>
      <c r="D1989">
        <v>1275</v>
      </c>
      <c r="E1989">
        <v>57</v>
      </c>
      <c r="F1989">
        <v>5587</v>
      </c>
      <c r="G1989">
        <v>1240</v>
      </c>
      <c r="H1989">
        <v>3488</v>
      </c>
      <c r="I1989">
        <v>858</v>
      </c>
    </row>
    <row r="1990" spans="1:9" x14ac:dyDescent="0.2">
      <c r="B1990" t="s">
        <v>301</v>
      </c>
      <c r="C1990">
        <v>316</v>
      </c>
      <c r="D1990">
        <v>316</v>
      </c>
      <c r="E1990" t="s">
        <v>77</v>
      </c>
      <c r="F1990">
        <v>6253</v>
      </c>
      <c r="G1990">
        <v>586</v>
      </c>
      <c r="H1990">
        <v>5667</v>
      </c>
      <c r="I1990" t="s">
        <v>77</v>
      </c>
    </row>
    <row r="1991" spans="1:9" x14ac:dyDescent="0.2">
      <c r="B1991" t="s">
        <v>302</v>
      </c>
      <c r="C1991">
        <v>181</v>
      </c>
      <c r="D1991">
        <v>181</v>
      </c>
      <c r="E1991" t="s">
        <v>77</v>
      </c>
      <c r="F1991">
        <v>3907</v>
      </c>
      <c r="G1991">
        <v>425</v>
      </c>
      <c r="H1991">
        <v>2962</v>
      </c>
      <c r="I1991">
        <v>521</v>
      </c>
    </row>
    <row r="1992" spans="1:9" x14ac:dyDescent="0.2">
      <c r="B1992" t="s">
        <v>303</v>
      </c>
      <c r="C1992">
        <v>158</v>
      </c>
      <c r="D1992">
        <v>158</v>
      </c>
      <c r="E1992" t="s">
        <v>77</v>
      </c>
      <c r="F1992">
        <v>2155</v>
      </c>
      <c r="G1992">
        <v>331</v>
      </c>
      <c r="H1992">
        <v>1424</v>
      </c>
      <c r="I1992">
        <v>400</v>
      </c>
    </row>
    <row r="1993" spans="1:9" x14ac:dyDescent="0.2">
      <c r="B1993" t="s">
        <v>304</v>
      </c>
      <c r="C1993">
        <v>279</v>
      </c>
      <c r="D1993">
        <v>262</v>
      </c>
      <c r="E1993">
        <v>16</v>
      </c>
      <c r="F1993">
        <v>2219</v>
      </c>
      <c r="G1993">
        <v>424</v>
      </c>
      <c r="H1993">
        <v>1287</v>
      </c>
      <c r="I1993">
        <v>509</v>
      </c>
    </row>
    <row r="1994" spans="1:9" x14ac:dyDescent="0.2">
      <c r="B1994" t="s">
        <v>305</v>
      </c>
      <c r="C1994">
        <v>390</v>
      </c>
      <c r="D1994">
        <v>390</v>
      </c>
      <c r="E1994" t="s">
        <v>77</v>
      </c>
      <c r="F1994">
        <v>2905</v>
      </c>
      <c r="G1994">
        <v>585</v>
      </c>
      <c r="H1994">
        <v>1656</v>
      </c>
      <c r="I1994">
        <v>664</v>
      </c>
    </row>
    <row r="1995" spans="1:9" x14ac:dyDescent="0.2">
      <c r="B1995" t="s">
        <v>306</v>
      </c>
      <c r="C1995">
        <v>734</v>
      </c>
      <c r="D1995">
        <v>655</v>
      </c>
      <c r="E1995">
        <v>79</v>
      </c>
      <c r="F1995">
        <v>3989</v>
      </c>
      <c r="G1995">
        <v>865</v>
      </c>
      <c r="H1995">
        <v>2158</v>
      </c>
      <c r="I1995">
        <v>965</v>
      </c>
    </row>
    <row r="1996" spans="1:9" x14ac:dyDescent="0.2">
      <c r="B1996" t="s">
        <v>307</v>
      </c>
      <c r="C1996">
        <v>1325</v>
      </c>
      <c r="D1996">
        <v>1314</v>
      </c>
      <c r="E1996">
        <v>11</v>
      </c>
      <c r="F1996">
        <v>5492</v>
      </c>
      <c r="G1996">
        <v>1294</v>
      </c>
      <c r="H1996">
        <v>3271</v>
      </c>
      <c r="I1996">
        <v>927</v>
      </c>
    </row>
    <row r="1997" spans="1:9" x14ac:dyDescent="0.2">
      <c r="B1997" t="s">
        <v>308</v>
      </c>
      <c r="C1997">
        <v>2127</v>
      </c>
      <c r="D1997">
        <v>2017</v>
      </c>
      <c r="E1997">
        <v>110</v>
      </c>
      <c r="F1997">
        <v>8072</v>
      </c>
      <c r="G1997">
        <v>2212</v>
      </c>
      <c r="H1997">
        <v>4797</v>
      </c>
      <c r="I1997">
        <v>1063</v>
      </c>
    </row>
    <row r="1998" spans="1:9" x14ac:dyDescent="0.2">
      <c r="B1998" t="s">
        <v>316</v>
      </c>
      <c r="C1998">
        <v>3641</v>
      </c>
      <c r="D1998">
        <v>3510</v>
      </c>
      <c r="E1998">
        <v>130</v>
      </c>
      <c r="F1998">
        <v>12324</v>
      </c>
      <c r="G1998">
        <v>3028</v>
      </c>
      <c r="H1998">
        <v>7430</v>
      </c>
      <c r="I1998">
        <v>1866</v>
      </c>
    </row>
    <row r="1999" spans="1:9" x14ac:dyDescent="0.2">
      <c r="B1999" t="s">
        <v>317</v>
      </c>
      <c r="C1999">
        <v>6389</v>
      </c>
      <c r="D1999">
        <v>6038</v>
      </c>
      <c r="E1999">
        <v>352</v>
      </c>
      <c r="F1999">
        <v>12201</v>
      </c>
      <c r="G1999">
        <v>2799</v>
      </c>
      <c r="H1999">
        <v>8143</v>
      </c>
      <c r="I1999">
        <v>1259</v>
      </c>
    </row>
    <row r="2000" spans="1:9" x14ac:dyDescent="0.2">
      <c r="B2000" t="s">
        <v>309</v>
      </c>
      <c r="C2000">
        <v>3206</v>
      </c>
      <c r="D2000">
        <v>3056</v>
      </c>
      <c r="E2000">
        <v>150</v>
      </c>
      <c r="F2000">
        <v>9996</v>
      </c>
      <c r="G2000">
        <v>2552</v>
      </c>
      <c r="H2000">
        <v>6100</v>
      </c>
      <c r="I2000">
        <v>1344</v>
      </c>
    </row>
    <row r="2001" spans="1:9" x14ac:dyDescent="0.2">
      <c r="B2001" t="s">
        <v>310</v>
      </c>
      <c r="C2001">
        <v>3712</v>
      </c>
      <c r="D2001">
        <v>3553</v>
      </c>
      <c r="E2001">
        <v>159</v>
      </c>
      <c r="F2001">
        <v>11075</v>
      </c>
      <c r="G2001">
        <v>2730</v>
      </c>
      <c r="H2001">
        <v>6844</v>
      </c>
      <c r="I2001">
        <v>1501</v>
      </c>
    </row>
    <row r="2002" spans="1:9" x14ac:dyDescent="0.2">
      <c r="B2002" t="s">
        <v>318</v>
      </c>
      <c r="C2002">
        <v>4490</v>
      </c>
      <c r="D2002">
        <v>4291</v>
      </c>
      <c r="E2002">
        <v>199</v>
      </c>
      <c r="F2002">
        <v>12286</v>
      </c>
      <c r="G2002">
        <v>2957</v>
      </c>
      <c r="H2002">
        <v>7651</v>
      </c>
      <c r="I2002">
        <v>1678</v>
      </c>
    </row>
    <row r="2003" spans="1:9" x14ac:dyDescent="0.2">
      <c r="A2003" t="s">
        <v>31</v>
      </c>
      <c r="B2003" t="s">
        <v>7</v>
      </c>
      <c r="C2003">
        <v>1412</v>
      </c>
      <c r="D2003">
        <v>1339</v>
      </c>
      <c r="E2003">
        <v>73</v>
      </c>
      <c r="F2003">
        <v>6793</v>
      </c>
      <c r="G2003">
        <v>1365</v>
      </c>
      <c r="H2003">
        <v>4290</v>
      </c>
      <c r="I2003">
        <v>1138</v>
      </c>
    </row>
    <row r="2004" spans="1:9" x14ac:dyDescent="0.2">
      <c r="B2004" t="s">
        <v>301</v>
      </c>
      <c r="C2004">
        <v>256</v>
      </c>
      <c r="D2004">
        <v>256</v>
      </c>
      <c r="E2004" t="s">
        <v>77</v>
      </c>
      <c r="F2004">
        <v>5580</v>
      </c>
      <c r="G2004">
        <v>663</v>
      </c>
      <c r="H2004">
        <v>4593</v>
      </c>
      <c r="I2004">
        <v>325</v>
      </c>
    </row>
    <row r="2005" spans="1:9" x14ac:dyDescent="0.2">
      <c r="B2005" t="s">
        <v>302</v>
      </c>
      <c r="C2005">
        <v>87</v>
      </c>
      <c r="D2005">
        <v>87</v>
      </c>
      <c r="E2005" t="s">
        <v>77</v>
      </c>
      <c r="F2005">
        <v>3005</v>
      </c>
      <c r="G2005">
        <v>397</v>
      </c>
      <c r="H2005">
        <v>2166</v>
      </c>
      <c r="I2005">
        <v>443</v>
      </c>
    </row>
    <row r="2006" spans="1:9" x14ac:dyDescent="0.2">
      <c r="B2006" t="s">
        <v>303</v>
      </c>
      <c r="C2006">
        <v>222</v>
      </c>
      <c r="D2006">
        <v>222</v>
      </c>
      <c r="E2006" t="s">
        <v>77</v>
      </c>
      <c r="F2006">
        <v>2872</v>
      </c>
      <c r="G2006">
        <v>498</v>
      </c>
      <c r="H2006">
        <v>1845</v>
      </c>
      <c r="I2006">
        <v>529</v>
      </c>
    </row>
    <row r="2007" spans="1:9" x14ac:dyDescent="0.2">
      <c r="B2007" t="s">
        <v>304</v>
      </c>
      <c r="C2007">
        <v>352</v>
      </c>
      <c r="D2007">
        <v>352</v>
      </c>
      <c r="E2007" t="s">
        <v>77</v>
      </c>
      <c r="F2007">
        <v>4230</v>
      </c>
      <c r="G2007">
        <v>771</v>
      </c>
      <c r="H2007">
        <v>2239</v>
      </c>
      <c r="I2007">
        <v>1221</v>
      </c>
    </row>
    <row r="2008" spans="1:9" x14ac:dyDescent="0.2">
      <c r="B2008" t="s">
        <v>305</v>
      </c>
      <c r="C2008">
        <v>429</v>
      </c>
      <c r="D2008">
        <v>406</v>
      </c>
      <c r="E2008">
        <v>23</v>
      </c>
      <c r="F2008">
        <v>4297</v>
      </c>
      <c r="G2008">
        <v>825</v>
      </c>
      <c r="H2008">
        <v>2496</v>
      </c>
      <c r="I2008">
        <v>975</v>
      </c>
    </row>
    <row r="2009" spans="1:9" x14ac:dyDescent="0.2">
      <c r="B2009" t="s">
        <v>306</v>
      </c>
      <c r="C2009">
        <v>511</v>
      </c>
      <c r="D2009">
        <v>489</v>
      </c>
      <c r="E2009">
        <v>21</v>
      </c>
      <c r="F2009">
        <v>5090</v>
      </c>
      <c r="G2009">
        <v>1019</v>
      </c>
      <c r="H2009">
        <v>3110</v>
      </c>
      <c r="I2009">
        <v>961</v>
      </c>
    </row>
    <row r="2010" spans="1:9" x14ac:dyDescent="0.2">
      <c r="B2010" t="s">
        <v>307</v>
      </c>
      <c r="C2010">
        <v>926</v>
      </c>
      <c r="D2010">
        <v>895</v>
      </c>
      <c r="E2010">
        <v>30</v>
      </c>
      <c r="F2010">
        <v>6893</v>
      </c>
      <c r="G2010">
        <v>1341</v>
      </c>
      <c r="H2010">
        <v>3624</v>
      </c>
      <c r="I2010">
        <v>1929</v>
      </c>
    </row>
    <row r="2011" spans="1:9" x14ac:dyDescent="0.2">
      <c r="B2011" t="s">
        <v>308</v>
      </c>
      <c r="C2011">
        <v>1602</v>
      </c>
      <c r="D2011">
        <v>1511</v>
      </c>
      <c r="E2011">
        <v>91</v>
      </c>
      <c r="F2011">
        <v>8909</v>
      </c>
      <c r="G2011">
        <v>2013</v>
      </c>
      <c r="H2011">
        <v>5387</v>
      </c>
      <c r="I2011">
        <v>1508</v>
      </c>
    </row>
    <row r="2012" spans="1:9" x14ac:dyDescent="0.2">
      <c r="B2012" t="s">
        <v>316</v>
      </c>
      <c r="C2012">
        <v>3057</v>
      </c>
      <c r="D2012">
        <v>2897</v>
      </c>
      <c r="E2012">
        <v>160</v>
      </c>
      <c r="F2012">
        <v>12398</v>
      </c>
      <c r="G2012">
        <v>2593</v>
      </c>
      <c r="H2012">
        <v>8273</v>
      </c>
      <c r="I2012">
        <v>1532</v>
      </c>
    </row>
    <row r="2013" spans="1:9" x14ac:dyDescent="0.2">
      <c r="B2013" t="s">
        <v>317</v>
      </c>
      <c r="C2013">
        <v>6188</v>
      </c>
      <c r="D2013">
        <v>5814</v>
      </c>
      <c r="E2013">
        <v>374</v>
      </c>
      <c r="F2013">
        <v>11319</v>
      </c>
      <c r="G2013">
        <v>2395</v>
      </c>
      <c r="H2013">
        <v>8228</v>
      </c>
      <c r="I2013">
        <v>697</v>
      </c>
    </row>
    <row r="2014" spans="1:9" x14ac:dyDescent="0.2">
      <c r="B2014" t="s">
        <v>309</v>
      </c>
      <c r="C2014">
        <v>3149</v>
      </c>
      <c r="D2014">
        <v>2970</v>
      </c>
      <c r="E2014">
        <v>180</v>
      </c>
      <c r="F2014">
        <v>10598</v>
      </c>
      <c r="G2014">
        <v>2290</v>
      </c>
      <c r="H2014">
        <v>6983</v>
      </c>
      <c r="I2014">
        <v>1325</v>
      </c>
    </row>
    <row r="2015" spans="1:9" x14ac:dyDescent="0.2">
      <c r="B2015" t="s">
        <v>310</v>
      </c>
      <c r="C2015">
        <v>3658</v>
      </c>
      <c r="D2015">
        <v>3452</v>
      </c>
      <c r="E2015">
        <v>206</v>
      </c>
      <c r="F2015">
        <v>11312</v>
      </c>
      <c r="G2015">
        <v>2377</v>
      </c>
      <c r="H2015">
        <v>7629</v>
      </c>
      <c r="I2015">
        <v>1306</v>
      </c>
    </row>
    <row r="2016" spans="1:9" x14ac:dyDescent="0.2">
      <c r="B2016" t="s">
        <v>318</v>
      </c>
      <c r="C2016">
        <v>4381</v>
      </c>
      <c r="D2016">
        <v>4130</v>
      </c>
      <c r="E2016">
        <v>250</v>
      </c>
      <c r="F2016">
        <v>11942</v>
      </c>
      <c r="G2016">
        <v>2509</v>
      </c>
      <c r="H2016">
        <v>8254</v>
      </c>
      <c r="I2016">
        <v>1179</v>
      </c>
    </row>
    <row r="2017" spans="1:9" x14ac:dyDescent="0.2">
      <c r="A2017" t="s">
        <v>268</v>
      </c>
    </row>
    <row r="2018" spans="1:9" x14ac:dyDescent="0.2">
      <c r="A2018" t="s">
        <v>7</v>
      </c>
      <c r="B2018" t="s">
        <v>7</v>
      </c>
      <c r="C2018">
        <v>1810</v>
      </c>
      <c r="D2018">
        <v>1671</v>
      </c>
      <c r="E2018">
        <v>138</v>
      </c>
      <c r="F2018">
        <v>6256</v>
      </c>
      <c r="G2018">
        <v>1379</v>
      </c>
      <c r="H2018">
        <v>3827</v>
      </c>
      <c r="I2018">
        <v>1049</v>
      </c>
    </row>
    <row r="2019" spans="1:9" x14ac:dyDescent="0.2">
      <c r="B2019" t="s">
        <v>301</v>
      </c>
      <c r="C2019">
        <v>438</v>
      </c>
      <c r="D2019">
        <v>392</v>
      </c>
      <c r="E2019">
        <v>46</v>
      </c>
      <c r="F2019">
        <v>6489</v>
      </c>
      <c r="G2019">
        <v>911</v>
      </c>
      <c r="H2019">
        <v>5348</v>
      </c>
      <c r="I2019">
        <v>230</v>
      </c>
    </row>
    <row r="2020" spans="1:9" x14ac:dyDescent="0.2">
      <c r="B2020" t="s">
        <v>302</v>
      </c>
      <c r="C2020">
        <v>72</v>
      </c>
      <c r="D2020">
        <v>72</v>
      </c>
      <c r="E2020" t="s">
        <v>77</v>
      </c>
      <c r="F2020">
        <v>3230</v>
      </c>
      <c r="G2020">
        <v>303</v>
      </c>
      <c r="H2020">
        <v>2233</v>
      </c>
      <c r="I2020">
        <v>694</v>
      </c>
    </row>
    <row r="2021" spans="1:9" x14ac:dyDescent="0.2">
      <c r="B2021" t="s">
        <v>303</v>
      </c>
      <c r="C2021">
        <v>205</v>
      </c>
      <c r="D2021">
        <v>177</v>
      </c>
      <c r="E2021">
        <v>28</v>
      </c>
      <c r="F2021">
        <v>2525</v>
      </c>
      <c r="G2021">
        <v>349</v>
      </c>
      <c r="H2021">
        <v>1343</v>
      </c>
      <c r="I2021">
        <v>834</v>
      </c>
    </row>
    <row r="2022" spans="1:9" x14ac:dyDescent="0.2">
      <c r="B2022" t="s">
        <v>304</v>
      </c>
      <c r="C2022">
        <v>420</v>
      </c>
      <c r="D2022">
        <v>337</v>
      </c>
      <c r="E2022">
        <v>82</v>
      </c>
      <c r="F2022">
        <v>3583</v>
      </c>
      <c r="G2022">
        <v>631</v>
      </c>
      <c r="H2022">
        <v>1897</v>
      </c>
      <c r="I2022">
        <v>1055</v>
      </c>
    </row>
    <row r="2023" spans="1:9" x14ac:dyDescent="0.2">
      <c r="B2023" t="s">
        <v>305</v>
      </c>
      <c r="C2023">
        <v>463</v>
      </c>
      <c r="D2023">
        <v>433</v>
      </c>
      <c r="E2023">
        <v>30</v>
      </c>
      <c r="F2023">
        <v>3709</v>
      </c>
      <c r="G2023">
        <v>787</v>
      </c>
      <c r="H2023">
        <v>1735</v>
      </c>
      <c r="I2023">
        <v>1187</v>
      </c>
    </row>
    <row r="2024" spans="1:9" x14ac:dyDescent="0.2">
      <c r="B2024" t="s">
        <v>306</v>
      </c>
      <c r="C2024">
        <v>704</v>
      </c>
      <c r="D2024">
        <v>694</v>
      </c>
      <c r="E2024">
        <v>10</v>
      </c>
      <c r="F2024">
        <v>4476</v>
      </c>
      <c r="G2024">
        <v>1092</v>
      </c>
      <c r="H2024">
        <v>2232</v>
      </c>
      <c r="I2024">
        <v>1152</v>
      </c>
    </row>
    <row r="2025" spans="1:9" x14ac:dyDescent="0.2">
      <c r="B2025" t="s">
        <v>307</v>
      </c>
      <c r="C2025">
        <v>1407</v>
      </c>
      <c r="D2025">
        <v>1381</v>
      </c>
      <c r="E2025">
        <v>26</v>
      </c>
      <c r="F2025">
        <v>5839</v>
      </c>
      <c r="G2025">
        <v>1483</v>
      </c>
      <c r="H2025">
        <v>3232</v>
      </c>
      <c r="I2025">
        <v>1124</v>
      </c>
    </row>
    <row r="2026" spans="1:9" x14ac:dyDescent="0.2">
      <c r="B2026" t="s">
        <v>308</v>
      </c>
      <c r="C2026">
        <v>2246</v>
      </c>
      <c r="D2026">
        <v>2172</v>
      </c>
      <c r="E2026">
        <v>74</v>
      </c>
      <c r="F2026">
        <v>8745</v>
      </c>
      <c r="G2026">
        <v>2192</v>
      </c>
      <c r="H2026">
        <v>5107</v>
      </c>
      <c r="I2026">
        <v>1446</v>
      </c>
    </row>
    <row r="2027" spans="1:9" x14ac:dyDescent="0.2">
      <c r="B2027" t="s">
        <v>316</v>
      </c>
      <c r="C2027">
        <v>4580</v>
      </c>
      <c r="D2027">
        <v>4159</v>
      </c>
      <c r="E2027">
        <v>422</v>
      </c>
      <c r="F2027">
        <v>12487</v>
      </c>
      <c r="G2027">
        <v>2809</v>
      </c>
      <c r="H2027">
        <v>8529</v>
      </c>
      <c r="I2027">
        <v>1149</v>
      </c>
    </row>
    <row r="2028" spans="1:9" x14ac:dyDescent="0.2">
      <c r="B2028" t="s">
        <v>317</v>
      </c>
      <c r="C2028">
        <v>8733</v>
      </c>
      <c r="D2028">
        <v>7764</v>
      </c>
      <c r="E2028">
        <v>969</v>
      </c>
      <c r="F2028">
        <v>11497</v>
      </c>
      <c r="G2028">
        <v>2630</v>
      </c>
      <c r="H2028">
        <v>8285</v>
      </c>
      <c r="I2028">
        <v>582</v>
      </c>
    </row>
    <row r="2029" spans="1:9" x14ac:dyDescent="0.2">
      <c r="B2029" t="s">
        <v>309</v>
      </c>
      <c r="C2029">
        <v>4300</v>
      </c>
      <c r="D2029">
        <v>3935</v>
      </c>
      <c r="E2029">
        <v>366</v>
      </c>
      <c r="F2029">
        <v>10480</v>
      </c>
      <c r="G2029">
        <v>2475</v>
      </c>
      <c r="H2029">
        <v>6828</v>
      </c>
      <c r="I2029">
        <v>1177</v>
      </c>
    </row>
    <row r="2030" spans="1:9" x14ac:dyDescent="0.2">
      <c r="B2030" t="s">
        <v>310</v>
      </c>
      <c r="C2030">
        <v>5045</v>
      </c>
      <c r="D2030">
        <v>4580</v>
      </c>
      <c r="E2030">
        <v>464</v>
      </c>
      <c r="F2030">
        <v>11348</v>
      </c>
      <c r="G2030">
        <v>2633</v>
      </c>
      <c r="H2030">
        <v>7619</v>
      </c>
      <c r="I2030">
        <v>1096</v>
      </c>
    </row>
    <row r="2031" spans="1:9" x14ac:dyDescent="0.2">
      <c r="B2031" t="s">
        <v>318</v>
      </c>
      <c r="C2031">
        <v>6216</v>
      </c>
      <c r="D2031">
        <v>5578</v>
      </c>
      <c r="E2031">
        <v>637</v>
      </c>
      <c r="F2031">
        <v>12097</v>
      </c>
      <c r="G2031">
        <v>2738</v>
      </c>
      <c r="H2031">
        <v>8433</v>
      </c>
      <c r="I2031">
        <v>926</v>
      </c>
    </row>
    <row r="2032" spans="1:9" x14ac:dyDescent="0.2">
      <c r="A2032" t="s">
        <v>30</v>
      </c>
      <c r="B2032" t="s">
        <v>7</v>
      </c>
      <c r="C2032">
        <v>1665</v>
      </c>
      <c r="D2032">
        <v>1586</v>
      </c>
      <c r="E2032">
        <v>79</v>
      </c>
      <c r="F2032">
        <v>5487</v>
      </c>
      <c r="G2032">
        <v>1309</v>
      </c>
      <c r="H2032">
        <v>3286</v>
      </c>
      <c r="I2032">
        <v>892</v>
      </c>
    </row>
    <row r="2033" spans="1:9" x14ac:dyDescent="0.2">
      <c r="B2033" t="s">
        <v>301</v>
      </c>
      <c r="C2033">
        <v>388</v>
      </c>
      <c r="D2033">
        <v>388</v>
      </c>
      <c r="E2033" t="s">
        <v>77</v>
      </c>
      <c r="F2033">
        <v>6571</v>
      </c>
      <c r="G2033">
        <v>1186</v>
      </c>
      <c r="H2033">
        <v>5086</v>
      </c>
      <c r="I2033">
        <v>300</v>
      </c>
    </row>
    <row r="2034" spans="1:9" x14ac:dyDescent="0.2">
      <c r="B2034" t="s">
        <v>302</v>
      </c>
      <c r="C2034">
        <v>88</v>
      </c>
      <c r="D2034">
        <v>88</v>
      </c>
      <c r="E2034" t="s">
        <v>77</v>
      </c>
      <c r="F2034">
        <v>3208</v>
      </c>
      <c r="G2034">
        <v>302</v>
      </c>
      <c r="H2034">
        <v>2280</v>
      </c>
      <c r="I2034">
        <v>626</v>
      </c>
    </row>
    <row r="2035" spans="1:9" x14ac:dyDescent="0.2">
      <c r="B2035" t="s">
        <v>303</v>
      </c>
      <c r="C2035">
        <v>173</v>
      </c>
      <c r="D2035">
        <v>159</v>
      </c>
      <c r="E2035">
        <v>14</v>
      </c>
      <c r="F2035">
        <v>2133</v>
      </c>
      <c r="G2035">
        <v>320</v>
      </c>
      <c r="H2035">
        <v>969</v>
      </c>
      <c r="I2035">
        <v>844</v>
      </c>
    </row>
    <row r="2036" spans="1:9" x14ac:dyDescent="0.2">
      <c r="B2036" t="s">
        <v>304</v>
      </c>
      <c r="C2036">
        <v>269</v>
      </c>
      <c r="D2036">
        <v>255</v>
      </c>
      <c r="E2036">
        <v>14</v>
      </c>
      <c r="F2036">
        <v>2607</v>
      </c>
      <c r="G2036">
        <v>465</v>
      </c>
      <c r="H2036">
        <v>1243</v>
      </c>
      <c r="I2036">
        <v>898</v>
      </c>
    </row>
    <row r="2037" spans="1:9" x14ac:dyDescent="0.2">
      <c r="B2037" t="s">
        <v>305</v>
      </c>
      <c r="C2037">
        <v>467</v>
      </c>
      <c r="D2037">
        <v>467</v>
      </c>
      <c r="E2037" t="s">
        <v>77</v>
      </c>
      <c r="F2037">
        <v>2753</v>
      </c>
      <c r="G2037">
        <v>543</v>
      </c>
      <c r="H2037">
        <v>1261</v>
      </c>
      <c r="I2037">
        <v>949</v>
      </c>
    </row>
    <row r="2038" spans="1:9" x14ac:dyDescent="0.2">
      <c r="B2038" t="s">
        <v>306</v>
      </c>
      <c r="C2038">
        <v>855</v>
      </c>
      <c r="D2038">
        <v>835</v>
      </c>
      <c r="E2038">
        <v>20</v>
      </c>
      <c r="F2038">
        <v>3760</v>
      </c>
      <c r="G2038">
        <v>984</v>
      </c>
      <c r="H2038">
        <v>1855</v>
      </c>
      <c r="I2038">
        <v>921</v>
      </c>
    </row>
    <row r="2039" spans="1:9" x14ac:dyDescent="0.2">
      <c r="B2039" t="s">
        <v>307</v>
      </c>
      <c r="C2039">
        <v>1658</v>
      </c>
      <c r="D2039">
        <v>1650</v>
      </c>
      <c r="E2039">
        <v>9</v>
      </c>
      <c r="F2039">
        <v>5203</v>
      </c>
      <c r="G2039">
        <v>1451</v>
      </c>
      <c r="H2039">
        <v>2811</v>
      </c>
      <c r="I2039">
        <v>941</v>
      </c>
    </row>
    <row r="2040" spans="1:9" x14ac:dyDescent="0.2">
      <c r="B2040" t="s">
        <v>308</v>
      </c>
      <c r="C2040">
        <v>2538</v>
      </c>
      <c r="D2040">
        <v>2491</v>
      </c>
      <c r="E2040">
        <v>46</v>
      </c>
      <c r="F2040">
        <v>8215</v>
      </c>
      <c r="G2040">
        <v>2266</v>
      </c>
      <c r="H2040">
        <v>4790</v>
      </c>
      <c r="I2040">
        <v>1159</v>
      </c>
    </row>
    <row r="2041" spans="1:9" x14ac:dyDescent="0.2">
      <c r="B2041" t="s">
        <v>316</v>
      </c>
      <c r="C2041">
        <v>4931</v>
      </c>
      <c r="D2041">
        <v>4561</v>
      </c>
      <c r="E2041">
        <v>370</v>
      </c>
      <c r="F2041">
        <v>11924</v>
      </c>
      <c r="G2041">
        <v>3021</v>
      </c>
      <c r="H2041">
        <v>7971</v>
      </c>
      <c r="I2041">
        <v>932</v>
      </c>
    </row>
    <row r="2042" spans="1:9" x14ac:dyDescent="0.2">
      <c r="B2042" t="s">
        <v>317</v>
      </c>
      <c r="C2042">
        <v>8086</v>
      </c>
      <c r="D2042">
        <v>7344</v>
      </c>
      <c r="E2042">
        <v>743</v>
      </c>
      <c r="F2042">
        <v>12157</v>
      </c>
      <c r="G2042">
        <v>2903</v>
      </c>
      <c r="H2042">
        <v>8581</v>
      </c>
      <c r="I2042">
        <v>673</v>
      </c>
    </row>
    <row r="2043" spans="1:9" x14ac:dyDescent="0.2">
      <c r="B2043" t="s">
        <v>309</v>
      </c>
      <c r="C2043">
        <v>4063</v>
      </c>
      <c r="D2043">
        <v>3818</v>
      </c>
      <c r="E2043">
        <v>245</v>
      </c>
      <c r="F2043">
        <v>9917</v>
      </c>
      <c r="G2043">
        <v>2589</v>
      </c>
      <c r="H2043">
        <v>6308</v>
      </c>
      <c r="I2043">
        <v>1020</v>
      </c>
    </row>
    <row r="2044" spans="1:9" x14ac:dyDescent="0.2">
      <c r="B2044" t="s">
        <v>310</v>
      </c>
      <c r="C2044">
        <v>4711</v>
      </c>
      <c r="D2044">
        <v>4390</v>
      </c>
      <c r="E2044">
        <v>321</v>
      </c>
      <c r="F2044">
        <v>11009</v>
      </c>
      <c r="G2044">
        <v>2834</v>
      </c>
      <c r="H2044">
        <v>7234</v>
      </c>
      <c r="I2044">
        <v>941</v>
      </c>
    </row>
    <row r="2045" spans="1:9" x14ac:dyDescent="0.2">
      <c r="B2045" t="s">
        <v>318</v>
      </c>
      <c r="C2045">
        <v>5928</v>
      </c>
      <c r="D2045">
        <v>5440</v>
      </c>
      <c r="E2045">
        <v>488</v>
      </c>
      <c r="F2045">
        <v>11997</v>
      </c>
      <c r="G2045">
        <v>2984</v>
      </c>
      <c r="H2045">
        <v>8163</v>
      </c>
      <c r="I2045">
        <v>850</v>
      </c>
    </row>
    <row r="2046" spans="1:9" x14ac:dyDescent="0.2">
      <c r="A2046" t="s">
        <v>31</v>
      </c>
      <c r="B2046" t="s">
        <v>7</v>
      </c>
      <c r="C2046">
        <v>1939</v>
      </c>
      <c r="D2046">
        <v>1747</v>
      </c>
      <c r="E2046">
        <v>192</v>
      </c>
      <c r="F2046">
        <v>6941</v>
      </c>
      <c r="G2046">
        <v>1442</v>
      </c>
      <c r="H2046">
        <v>4310</v>
      </c>
      <c r="I2046">
        <v>1189</v>
      </c>
    </row>
    <row r="2047" spans="1:9" x14ac:dyDescent="0.2">
      <c r="B2047" t="s">
        <v>301</v>
      </c>
      <c r="C2047">
        <v>489</v>
      </c>
      <c r="D2047">
        <v>396</v>
      </c>
      <c r="E2047">
        <v>93</v>
      </c>
      <c r="F2047">
        <v>6402</v>
      </c>
      <c r="G2047">
        <v>624</v>
      </c>
      <c r="H2047">
        <v>5622</v>
      </c>
      <c r="I2047">
        <v>156</v>
      </c>
    </row>
    <row r="2048" spans="1:9" x14ac:dyDescent="0.2">
      <c r="B2048" t="s">
        <v>302</v>
      </c>
      <c r="C2048">
        <v>55</v>
      </c>
      <c r="D2048">
        <v>55</v>
      </c>
      <c r="E2048" t="s">
        <v>77</v>
      </c>
      <c r="F2048">
        <v>3253</v>
      </c>
      <c r="G2048">
        <v>304</v>
      </c>
      <c r="H2048">
        <v>2182</v>
      </c>
      <c r="I2048">
        <v>767</v>
      </c>
    </row>
    <row r="2049" spans="1:9" x14ac:dyDescent="0.2">
      <c r="B2049" t="s">
        <v>303</v>
      </c>
      <c r="C2049">
        <v>238</v>
      </c>
      <c r="D2049">
        <v>195</v>
      </c>
      <c r="E2049">
        <v>43</v>
      </c>
      <c r="F2049">
        <v>2919</v>
      </c>
      <c r="G2049">
        <v>377</v>
      </c>
      <c r="H2049">
        <v>1718</v>
      </c>
      <c r="I2049">
        <v>824</v>
      </c>
    </row>
    <row r="2050" spans="1:9" x14ac:dyDescent="0.2">
      <c r="B2050" t="s">
        <v>304</v>
      </c>
      <c r="C2050">
        <v>559</v>
      </c>
      <c r="D2050">
        <v>414</v>
      </c>
      <c r="E2050">
        <v>146</v>
      </c>
      <c r="F2050">
        <v>4488</v>
      </c>
      <c r="G2050">
        <v>785</v>
      </c>
      <c r="H2050">
        <v>2504</v>
      </c>
      <c r="I2050">
        <v>1199</v>
      </c>
    </row>
    <row r="2051" spans="1:9" x14ac:dyDescent="0.2">
      <c r="B2051" t="s">
        <v>305</v>
      </c>
      <c r="C2051">
        <v>460</v>
      </c>
      <c r="D2051">
        <v>401</v>
      </c>
      <c r="E2051">
        <v>59</v>
      </c>
      <c r="F2051">
        <v>4605</v>
      </c>
      <c r="G2051">
        <v>1017</v>
      </c>
      <c r="H2051">
        <v>2180</v>
      </c>
      <c r="I2051">
        <v>1409</v>
      </c>
    </row>
    <row r="2052" spans="1:9" x14ac:dyDescent="0.2">
      <c r="B2052" t="s">
        <v>306</v>
      </c>
      <c r="C2052">
        <v>562</v>
      </c>
      <c r="D2052">
        <v>562</v>
      </c>
      <c r="E2052" t="s">
        <v>77</v>
      </c>
      <c r="F2052">
        <v>5145</v>
      </c>
      <c r="G2052">
        <v>1192</v>
      </c>
      <c r="H2052">
        <v>2585</v>
      </c>
      <c r="I2052">
        <v>1368</v>
      </c>
    </row>
    <row r="2053" spans="1:9" x14ac:dyDescent="0.2">
      <c r="B2053" t="s">
        <v>307</v>
      </c>
      <c r="C2053">
        <v>1171</v>
      </c>
      <c r="D2053">
        <v>1130</v>
      </c>
      <c r="E2053">
        <v>42</v>
      </c>
      <c r="F2053">
        <v>6436</v>
      </c>
      <c r="G2053">
        <v>1513</v>
      </c>
      <c r="H2053">
        <v>3627</v>
      </c>
      <c r="I2053">
        <v>1295</v>
      </c>
    </row>
    <row r="2054" spans="1:9" x14ac:dyDescent="0.2">
      <c r="B2054" t="s">
        <v>308</v>
      </c>
      <c r="C2054">
        <v>1967</v>
      </c>
      <c r="D2054">
        <v>1865</v>
      </c>
      <c r="E2054">
        <v>101</v>
      </c>
      <c r="F2054">
        <v>9253</v>
      </c>
      <c r="G2054">
        <v>2121</v>
      </c>
      <c r="H2054">
        <v>5411</v>
      </c>
      <c r="I2054">
        <v>1721</v>
      </c>
    </row>
    <row r="2055" spans="1:9" x14ac:dyDescent="0.2">
      <c r="B2055" t="s">
        <v>316</v>
      </c>
      <c r="C2055">
        <v>4325</v>
      </c>
      <c r="D2055">
        <v>3866</v>
      </c>
      <c r="E2055">
        <v>459</v>
      </c>
      <c r="F2055">
        <v>12897</v>
      </c>
      <c r="G2055">
        <v>2654</v>
      </c>
      <c r="H2055">
        <v>8936</v>
      </c>
      <c r="I2055">
        <v>1306</v>
      </c>
    </row>
    <row r="2056" spans="1:9" x14ac:dyDescent="0.2">
      <c r="B2056" t="s">
        <v>317</v>
      </c>
      <c r="C2056">
        <v>9009</v>
      </c>
      <c r="D2056">
        <v>7943</v>
      </c>
      <c r="E2056">
        <v>1066</v>
      </c>
      <c r="F2056">
        <v>11215</v>
      </c>
      <c r="G2056">
        <v>2513</v>
      </c>
      <c r="H2056">
        <v>8159</v>
      </c>
      <c r="I2056">
        <v>543</v>
      </c>
    </row>
    <row r="2057" spans="1:9" x14ac:dyDescent="0.2">
      <c r="B2057" t="s">
        <v>309</v>
      </c>
      <c r="C2057">
        <v>4479</v>
      </c>
      <c r="D2057">
        <v>4022</v>
      </c>
      <c r="E2057">
        <v>457</v>
      </c>
      <c r="F2057">
        <v>10903</v>
      </c>
      <c r="G2057">
        <v>2389</v>
      </c>
      <c r="H2057">
        <v>7220</v>
      </c>
      <c r="I2057">
        <v>1294</v>
      </c>
    </row>
    <row r="2058" spans="1:9" x14ac:dyDescent="0.2">
      <c r="B2058" t="s">
        <v>310</v>
      </c>
      <c r="C2058">
        <v>5274</v>
      </c>
      <c r="D2058">
        <v>4711</v>
      </c>
      <c r="E2058">
        <v>563</v>
      </c>
      <c r="F2058">
        <v>11581</v>
      </c>
      <c r="G2058">
        <v>2495</v>
      </c>
      <c r="H2058">
        <v>7884</v>
      </c>
      <c r="I2058">
        <v>1202</v>
      </c>
    </row>
    <row r="2059" spans="1:9" x14ac:dyDescent="0.2">
      <c r="B2059" t="s">
        <v>318</v>
      </c>
      <c r="C2059">
        <v>6387</v>
      </c>
      <c r="D2059">
        <v>5661</v>
      </c>
      <c r="E2059">
        <v>726</v>
      </c>
      <c r="F2059">
        <v>12156</v>
      </c>
      <c r="G2059">
        <v>2592</v>
      </c>
      <c r="H2059">
        <v>8594</v>
      </c>
      <c r="I2059">
        <v>970</v>
      </c>
    </row>
    <row r="2060" spans="1:9" x14ac:dyDescent="0.2">
      <c r="A2060" t="s">
        <v>269</v>
      </c>
    </row>
    <row r="2061" spans="1:9" x14ac:dyDescent="0.2">
      <c r="A2061" t="s">
        <v>7</v>
      </c>
      <c r="B2061" t="s">
        <v>7</v>
      </c>
      <c r="C2061">
        <v>1082</v>
      </c>
      <c r="D2061">
        <v>1060</v>
      </c>
      <c r="E2061">
        <v>22</v>
      </c>
      <c r="F2061">
        <v>4393</v>
      </c>
      <c r="G2061">
        <v>1095</v>
      </c>
      <c r="H2061">
        <v>2558</v>
      </c>
      <c r="I2061">
        <v>740</v>
      </c>
    </row>
    <row r="2062" spans="1:9" x14ac:dyDescent="0.2">
      <c r="B2062" t="s">
        <v>301</v>
      </c>
      <c r="C2062">
        <v>266</v>
      </c>
      <c r="D2062">
        <v>251</v>
      </c>
      <c r="E2062">
        <v>14</v>
      </c>
      <c r="F2062">
        <v>4797</v>
      </c>
      <c r="G2062">
        <v>801</v>
      </c>
      <c r="H2062">
        <v>3850</v>
      </c>
      <c r="I2062">
        <v>146</v>
      </c>
    </row>
    <row r="2063" spans="1:9" x14ac:dyDescent="0.2">
      <c r="B2063" t="s">
        <v>302</v>
      </c>
      <c r="C2063">
        <v>46</v>
      </c>
      <c r="D2063">
        <v>44</v>
      </c>
      <c r="E2063">
        <v>2</v>
      </c>
      <c r="F2063">
        <v>2028</v>
      </c>
      <c r="G2063">
        <v>294</v>
      </c>
      <c r="H2063">
        <v>1231</v>
      </c>
      <c r="I2063">
        <v>503</v>
      </c>
    </row>
    <row r="2064" spans="1:9" x14ac:dyDescent="0.2">
      <c r="B2064" t="s">
        <v>303</v>
      </c>
      <c r="C2064">
        <v>154</v>
      </c>
      <c r="D2064">
        <v>144</v>
      </c>
      <c r="E2064">
        <v>10</v>
      </c>
      <c r="F2064">
        <v>1822</v>
      </c>
      <c r="G2064">
        <v>333</v>
      </c>
      <c r="H2064">
        <v>922</v>
      </c>
      <c r="I2064">
        <v>567</v>
      </c>
    </row>
    <row r="2065" spans="1:9" x14ac:dyDescent="0.2">
      <c r="B2065" t="s">
        <v>304</v>
      </c>
      <c r="C2065">
        <v>314</v>
      </c>
      <c r="D2065">
        <v>293</v>
      </c>
      <c r="E2065">
        <v>21</v>
      </c>
      <c r="F2065">
        <v>2574</v>
      </c>
      <c r="G2065">
        <v>636</v>
      </c>
      <c r="H2065">
        <v>1202</v>
      </c>
      <c r="I2065">
        <v>737</v>
      </c>
    </row>
    <row r="2066" spans="1:9" x14ac:dyDescent="0.2">
      <c r="B2066" t="s">
        <v>305</v>
      </c>
      <c r="C2066">
        <v>376</v>
      </c>
      <c r="D2066">
        <v>369</v>
      </c>
      <c r="E2066">
        <v>8</v>
      </c>
      <c r="F2066">
        <v>2913</v>
      </c>
      <c r="G2066">
        <v>673</v>
      </c>
      <c r="H2066">
        <v>1567</v>
      </c>
      <c r="I2066">
        <v>673</v>
      </c>
    </row>
    <row r="2067" spans="1:9" x14ac:dyDescent="0.2">
      <c r="B2067" t="s">
        <v>306</v>
      </c>
      <c r="C2067">
        <v>627</v>
      </c>
      <c r="D2067">
        <v>623</v>
      </c>
      <c r="E2067">
        <v>4</v>
      </c>
      <c r="F2067">
        <v>3646</v>
      </c>
      <c r="G2067">
        <v>927</v>
      </c>
      <c r="H2067">
        <v>1990</v>
      </c>
      <c r="I2067">
        <v>729</v>
      </c>
    </row>
    <row r="2068" spans="1:9" x14ac:dyDescent="0.2">
      <c r="B2068" t="s">
        <v>307</v>
      </c>
      <c r="C2068">
        <v>1114</v>
      </c>
      <c r="D2068">
        <v>1108</v>
      </c>
      <c r="E2068">
        <v>6</v>
      </c>
      <c r="F2068">
        <v>4980</v>
      </c>
      <c r="G2068">
        <v>1357</v>
      </c>
      <c r="H2068">
        <v>2662</v>
      </c>
      <c r="I2068">
        <v>961</v>
      </c>
    </row>
    <row r="2069" spans="1:9" x14ac:dyDescent="0.2">
      <c r="B2069" t="s">
        <v>308</v>
      </c>
      <c r="C2069">
        <v>1904</v>
      </c>
      <c r="D2069">
        <v>1889</v>
      </c>
      <c r="E2069">
        <v>15</v>
      </c>
      <c r="F2069">
        <v>7590</v>
      </c>
      <c r="G2069">
        <v>1993</v>
      </c>
      <c r="H2069">
        <v>4500</v>
      </c>
      <c r="I2069">
        <v>1097</v>
      </c>
    </row>
    <row r="2070" spans="1:9" x14ac:dyDescent="0.2">
      <c r="B2070" t="s">
        <v>316</v>
      </c>
      <c r="C2070">
        <v>3562</v>
      </c>
      <c r="D2070">
        <v>3496</v>
      </c>
      <c r="E2070">
        <v>66</v>
      </c>
      <c r="F2070">
        <v>9983</v>
      </c>
      <c r="G2070">
        <v>2722</v>
      </c>
      <c r="H2070">
        <v>6323</v>
      </c>
      <c r="I2070">
        <v>938</v>
      </c>
    </row>
    <row r="2071" spans="1:9" x14ac:dyDescent="0.2">
      <c r="B2071" t="s">
        <v>317</v>
      </c>
      <c r="C2071">
        <v>6896</v>
      </c>
      <c r="D2071">
        <v>6673</v>
      </c>
      <c r="E2071">
        <v>223</v>
      </c>
      <c r="F2071">
        <v>8835</v>
      </c>
      <c r="G2071">
        <v>2753</v>
      </c>
      <c r="H2071">
        <v>5288</v>
      </c>
      <c r="I2071">
        <v>794</v>
      </c>
    </row>
    <row r="2072" spans="1:9" x14ac:dyDescent="0.2">
      <c r="B2072" t="s">
        <v>309</v>
      </c>
      <c r="C2072">
        <v>3269</v>
      </c>
      <c r="D2072">
        <v>3203</v>
      </c>
      <c r="E2072">
        <v>67</v>
      </c>
      <c r="F2072">
        <v>8536</v>
      </c>
      <c r="G2072">
        <v>2346</v>
      </c>
      <c r="H2072">
        <v>5193</v>
      </c>
      <c r="I2072">
        <v>996</v>
      </c>
    </row>
    <row r="2073" spans="1:9" x14ac:dyDescent="0.2">
      <c r="B2073" t="s">
        <v>310</v>
      </c>
      <c r="C2073">
        <v>3940</v>
      </c>
      <c r="D2073">
        <v>3851</v>
      </c>
      <c r="E2073">
        <v>89</v>
      </c>
      <c r="F2073">
        <v>9170</v>
      </c>
      <c r="G2073">
        <v>2552</v>
      </c>
      <c r="H2073">
        <v>5664</v>
      </c>
      <c r="I2073">
        <v>954</v>
      </c>
    </row>
    <row r="2074" spans="1:9" x14ac:dyDescent="0.2">
      <c r="B2074" t="s">
        <v>318</v>
      </c>
      <c r="C2074">
        <v>4763</v>
      </c>
      <c r="D2074">
        <v>4640</v>
      </c>
      <c r="E2074">
        <v>123</v>
      </c>
      <c r="F2074">
        <v>9570</v>
      </c>
      <c r="G2074">
        <v>2733</v>
      </c>
      <c r="H2074">
        <v>5950</v>
      </c>
      <c r="I2074">
        <v>886</v>
      </c>
    </row>
    <row r="2075" spans="1:9" x14ac:dyDescent="0.2">
      <c r="A2075" t="s">
        <v>30</v>
      </c>
      <c r="B2075" t="s">
        <v>7</v>
      </c>
      <c r="C2075">
        <v>1108</v>
      </c>
      <c r="D2075">
        <v>1093</v>
      </c>
      <c r="E2075">
        <v>15</v>
      </c>
      <c r="F2075">
        <v>4022</v>
      </c>
      <c r="G2075">
        <v>1063</v>
      </c>
      <c r="H2075">
        <v>2248</v>
      </c>
      <c r="I2075">
        <v>710</v>
      </c>
    </row>
    <row r="2076" spans="1:9" x14ac:dyDescent="0.2">
      <c r="B2076" t="s">
        <v>301</v>
      </c>
      <c r="C2076">
        <v>337</v>
      </c>
      <c r="D2076">
        <v>318</v>
      </c>
      <c r="E2076">
        <v>19</v>
      </c>
      <c r="F2076">
        <v>5129</v>
      </c>
      <c r="G2076">
        <v>854</v>
      </c>
      <c r="H2076">
        <v>4104</v>
      </c>
      <c r="I2076">
        <v>171</v>
      </c>
    </row>
    <row r="2077" spans="1:9" x14ac:dyDescent="0.2">
      <c r="B2077" t="s">
        <v>302</v>
      </c>
      <c r="C2077">
        <v>33</v>
      </c>
      <c r="D2077">
        <v>29</v>
      </c>
      <c r="E2077">
        <v>4</v>
      </c>
      <c r="F2077">
        <v>2313</v>
      </c>
      <c r="G2077">
        <v>368</v>
      </c>
      <c r="H2077">
        <v>1383</v>
      </c>
      <c r="I2077">
        <v>561</v>
      </c>
    </row>
    <row r="2078" spans="1:9" x14ac:dyDescent="0.2">
      <c r="B2078" t="s">
        <v>303</v>
      </c>
      <c r="C2078">
        <v>151</v>
      </c>
      <c r="D2078">
        <v>151</v>
      </c>
      <c r="E2078" t="s">
        <v>77</v>
      </c>
      <c r="F2078">
        <v>1498</v>
      </c>
      <c r="G2078">
        <v>295</v>
      </c>
      <c r="H2078">
        <v>739</v>
      </c>
      <c r="I2078">
        <v>464</v>
      </c>
    </row>
    <row r="2079" spans="1:9" x14ac:dyDescent="0.2">
      <c r="B2079" t="s">
        <v>304</v>
      </c>
      <c r="C2079">
        <v>259</v>
      </c>
      <c r="D2079">
        <v>245</v>
      </c>
      <c r="E2079">
        <v>14</v>
      </c>
      <c r="F2079">
        <v>1564</v>
      </c>
      <c r="G2079">
        <v>411</v>
      </c>
      <c r="H2079">
        <v>710</v>
      </c>
      <c r="I2079">
        <v>444</v>
      </c>
    </row>
    <row r="2080" spans="1:9" x14ac:dyDescent="0.2">
      <c r="B2080" t="s">
        <v>305</v>
      </c>
      <c r="C2080">
        <v>372</v>
      </c>
      <c r="D2080">
        <v>357</v>
      </c>
      <c r="E2080">
        <v>15</v>
      </c>
      <c r="F2080">
        <v>2341</v>
      </c>
      <c r="G2080">
        <v>549</v>
      </c>
      <c r="H2080">
        <v>1163</v>
      </c>
      <c r="I2080">
        <v>629</v>
      </c>
    </row>
    <row r="2081" spans="1:9" x14ac:dyDescent="0.2">
      <c r="B2081" t="s">
        <v>306</v>
      </c>
      <c r="C2081">
        <v>726</v>
      </c>
      <c r="D2081">
        <v>723</v>
      </c>
      <c r="E2081">
        <v>4</v>
      </c>
      <c r="F2081">
        <v>3294</v>
      </c>
      <c r="G2081">
        <v>875</v>
      </c>
      <c r="H2081">
        <v>1663</v>
      </c>
      <c r="I2081">
        <v>756</v>
      </c>
    </row>
    <row r="2082" spans="1:9" x14ac:dyDescent="0.2">
      <c r="B2082" t="s">
        <v>307</v>
      </c>
      <c r="C2082">
        <v>1373</v>
      </c>
      <c r="D2082">
        <v>1369</v>
      </c>
      <c r="E2082">
        <v>4</v>
      </c>
      <c r="F2082">
        <v>4838</v>
      </c>
      <c r="G2082">
        <v>1428</v>
      </c>
      <c r="H2082">
        <v>2465</v>
      </c>
      <c r="I2082">
        <v>944</v>
      </c>
    </row>
    <row r="2083" spans="1:9" x14ac:dyDescent="0.2">
      <c r="B2083" t="s">
        <v>308</v>
      </c>
      <c r="C2083">
        <v>2305</v>
      </c>
      <c r="D2083">
        <v>2300</v>
      </c>
      <c r="E2083">
        <v>4</v>
      </c>
      <c r="F2083">
        <v>7425</v>
      </c>
      <c r="G2083">
        <v>2128</v>
      </c>
      <c r="H2083">
        <v>4142</v>
      </c>
      <c r="I2083">
        <v>1155</v>
      </c>
    </row>
    <row r="2084" spans="1:9" x14ac:dyDescent="0.2">
      <c r="B2084" t="s">
        <v>316</v>
      </c>
      <c r="C2084">
        <v>4036</v>
      </c>
      <c r="D2084">
        <v>3978</v>
      </c>
      <c r="E2084">
        <v>59</v>
      </c>
      <c r="F2084">
        <v>9711</v>
      </c>
      <c r="G2084">
        <v>2945</v>
      </c>
      <c r="H2084">
        <v>5856</v>
      </c>
      <c r="I2084">
        <v>911</v>
      </c>
    </row>
    <row r="2085" spans="1:9" x14ac:dyDescent="0.2">
      <c r="B2085" t="s">
        <v>317</v>
      </c>
      <c r="C2085">
        <v>7576</v>
      </c>
      <c r="D2085">
        <v>7392</v>
      </c>
      <c r="E2085">
        <v>184</v>
      </c>
      <c r="F2085">
        <v>10001</v>
      </c>
      <c r="G2085">
        <v>3276</v>
      </c>
      <c r="H2085">
        <v>5608</v>
      </c>
      <c r="I2085">
        <v>1117</v>
      </c>
    </row>
    <row r="2086" spans="1:9" x14ac:dyDescent="0.2">
      <c r="B2086" t="s">
        <v>309</v>
      </c>
      <c r="C2086">
        <v>3468</v>
      </c>
      <c r="D2086">
        <v>3426</v>
      </c>
      <c r="E2086">
        <v>43</v>
      </c>
      <c r="F2086">
        <v>8426</v>
      </c>
      <c r="G2086">
        <v>2513</v>
      </c>
      <c r="H2086">
        <v>4835</v>
      </c>
      <c r="I2086">
        <v>1077</v>
      </c>
    </row>
    <row r="2087" spans="1:9" x14ac:dyDescent="0.2">
      <c r="B2087" t="s">
        <v>310</v>
      </c>
      <c r="C2087">
        <v>4160</v>
      </c>
      <c r="D2087">
        <v>4100</v>
      </c>
      <c r="E2087">
        <v>59</v>
      </c>
      <c r="F2087">
        <v>9141</v>
      </c>
      <c r="G2087">
        <v>2804</v>
      </c>
      <c r="H2087">
        <v>5257</v>
      </c>
      <c r="I2087">
        <v>1080</v>
      </c>
    </row>
    <row r="2088" spans="1:9" x14ac:dyDescent="0.2">
      <c r="B2088" t="s">
        <v>318</v>
      </c>
      <c r="C2088">
        <v>5062</v>
      </c>
      <c r="D2088">
        <v>4967</v>
      </c>
      <c r="E2088">
        <v>95</v>
      </c>
      <c r="F2088">
        <v>9795</v>
      </c>
      <c r="G2088">
        <v>3041</v>
      </c>
      <c r="H2088">
        <v>5784</v>
      </c>
      <c r="I2088">
        <v>971</v>
      </c>
    </row>
    <row r="2089" spans="1:9" x14ac:dyDescent="0.2">
      <c r="A2089" t="s">
        <v>31</v>
      </c>
      <c r="B2089" t="s">
        <v>7</v>
      </c>
      <c r="C2089">
        <v>1057</v>
      </c>
      <c r="D2089">
        <v>1028</v>
      </c>
      <c r="E2089">
        <v>28</v>
      </c>
      <c r="F2089">
        <v>4754</v>
      </c>
      <c r="G2089">
        <v>1126</v>
      </c>
      <c r="H2089">
        <v>2859</v>
      </c>
      <c r="I2089">
        <v>768</v>
      </c>
    </row>
    <row r="2090" spans="1:9" x14ac:dyDescent="0.2">
      <c r="B2090" t="s">
        <v>301</v>
      </c>
      <c r="C2090">
        <v>191</v>
      </c>
      <c r="D2090">
        <v>181</v>
      </c>
      <c r="E2090">
        <v>10</v>
      </c>
      <c r="F2090">
        <v>4448</v>
      </c>
      <c r="G2090">
        <v>745</v>
      </c>
      <c r="H2090">
        <v>3583</v>
      </c>
      <c r="I2090">
        <v>120</v>
      </c>
    </row>
    <row r="2091" spans="1:9" x14ac:dyDescent="0.2">
      <c r="B2091" t="s">
        <v>302</v>
      </c>
      <c r="C2091">
        <v>59</v>
      </c>
      <c r="D2091">
        <v>59</v>
      </c>
      <c r="E2091" t="s">
        <v>77</v>
      </c>
      <c r="F2091">
        <v>1734</v>
      </c>
      <c r="G2091">
        <v>217</v>
      </c>
      <c r="H2091">
        <v>1074</v>
      </c>
      <c r="I2091">
        <v>443</v>
      </c>
    </row>
    <row r="2092" spans="1:9" x14ac:dyDescent="0.2">
      <c r="B2092" t="s">
        <v>303</v>
      </c>
      <c r="C2092">
        <v>158</v>
      </c>
      <c r="D2092">
        <v>138</v>
      </c>
      <c r="E2092">
        <v>20</v>
      </c>
      <c r="F2092">
        <v>2165</v>
      </c>
      <c r="G2092">
        <v>374</v>
      </c>
      <c r="H2092">
        <v>1116</v>
      </c>
      <c r="I2092">
        <v>675</v>
      </c>
    </row>
    <row r="2093" spans="1:9" x14ac:dyDescent="0.2">
      <c r="B2093" t="s">
        <v>304</v>
      </c>
      <c r="C2093">
        <v>369</v>
      </c>
      <c r="D2093">
        <v>341</v>
      </c>
      <c r="E2093">
        <v>28</v>
      </c>
      <c r="F2093">
        <v>3591</v>
      </c>
      <c r="G2093">
        <v>861</v>
      </c>
      <c r="H2093">
        <v>1697</v>
      </c>
      <c r="I2093">
        <v>1032</v>
      </c>
    </row>
    <row r="2094" spans="1:9" x14ac:dyDescent="0.2">
      <c r="B2094" t="s">
        <v>305</v>
      </c>
      <c r="C2094">
        <v>380</v>
      </c>
      <c r="D2094">
        <v>380</v>
      </c>
      <c r="E2094" t="s">
        <v>77</v>
      </c>
      <c r="F2094">
        <v>3480</v>
      </c>
      <c r="G2094">
        <v>795</v>
      </c>
      <c r="H2094">
        <v>1968</v>
      </c>
      <c r="I2094">
        <v>716</v>
      </c>
    </row>
    <row r="2095" spans="1:9" x14ac:dyDescent="0.2">
      <c r="B2095" t="s">
        <v>306</v>
      </c>
      <c r="C2095">
        <v>526</v>
      </c>
      <c r="D2095">
        <v>523</v>
      </c>
      <c r="E2095">
        <v>4</v>
      </c>
      <c r="F2095">
        <v>4003</v>
      </c>
      <c r="G2095">
        <v>979</v>
      </c>
      <c r="H2095">
        <v>2322</v>
      </c>
      <c r="I2095">
        <v>701</v>
      </c>
    </row>
    <row r="2096" spans="1:9" x14ac:dyDescent="0.2">
      <c r="B2096" t="s">
        <v>307</v>
      </c>
      <c r="C2096">
        <v>853</v>
      </c>
      <c r="D2096">
        <v>845</v>
      </c>
      <c r="E2096">
        <v>8</v>
      </c>
      <c r="F2096">
        <v>5124</v>
      </c>
      <c r="G2096">
        <v>1284</v>
      </c>
      <c r="H2096">
        <v>2860</v>
      </c>
      <c r="I2096">
        <v>979</v>
      </c>
    </row>
    <row r="2097" spans="2:9" x14ac:dyDescent="0.2">
      <c r="B2097" t="s">
        <v>308</v>
      </c>
      <c r="C2097">
        <v>1507</v>
      </c>
      <c r="D2097">
        <v>1482</v>
      </c>
      <c r="E2097">
        <v>26</v>
      </c>
      <c r="F2097">
        <v>7754</v>
      </c>
      <c r="G2097">
        <v>1859</v>
      </c>
      <c r="H2097">
        <v>4855</v>
      </c>
      <c r="I2097">
        <v>1040</v>
      </c>
    </row>
    <row r="2098" spans="2:9" x14ac:dyDescent="0.2">
      <c r="B2098" t="s">
        <v>316</v>
      </c>
      <c r="C2098">
        <v>3188</v>
      </c>
      <c r="D2098">
        <v>3115</v>
      </c>
      <c r="E2098">
        <v>73</v>
      </c>
      <c r="F2098">
        <v>10198</v>
      </c>
      <c r="G2098">
        <v>2546</v>
      </c>
      <c r="H2098">
        <v>6692</v>
      </c>
      <c r="I2098">
        <v>959</v>
      </c>
    </row>
    <row r="2099" spans="2:9" x14ac:dyDescent="0.2">
      <c r="B2099" t="s">
        <v>317</v>
      </c>
      <c r="C2099">
        <v>6576</v>
      </c>
      <c r="D2099">
        <v>6335</v>
      </c>
      <c r="E2099">
        <v>241</v>
      </c>
      <c r="F2099">
        <v>8287</v>
      </c>
      <c r="G2099">
        <v>2507</v>
      </c>
      <c r="H2099">
        <v>5138</v>
      </c>
      <c r="I2099">
        <v>642</v>
      </c>
    </row>
    <row r="2100" spans="2:9" x14ac:dyDescent="0.2">
      <c r="B2100" t="s">
        <v>309</v>
      </c>
      <c r="C2100">
        <v>3106</v>
      </c>
      <c r="D2100">
        <v>3020</v>
      </c>
      <c r="E2100">
        <v>86</v>
      </c>
      <c r="F2100">
        <v>8625</v>
      </c>
      <c r="G2100">
        <v>2210</v>
      </c>
      <c r="H2100">
        <v>5485</v>
      </c>
      <c r="I2100">
        <v>930</v>
      </c>
    </row>
    <row r="2101" spans="2:9" x14ac:dyDescent="0.2">
      <c r="B2101" t="s">
        <v>310</v>
      </c>
      <c r="C2101">
        <v>3775</v>
      </c>
      <c r="D2101">
        <v>3664</v>
      </c>
      <c r="E2101">
        <v>111</v>
      </c>
      <c r="F2101">
        <v>9191</v>
      </c>
      <c r="G2101">
        <v>2363</v>
      </c>
      <c r="H2101">
        <v>5969</v>
      </c>
      <c r="I2101">
        <v>860</v>
      </c>
    </row>
    <row r="2102" spans="2:9" x14ac:dyDescent="0.2">
      <c r="B2102" t="s">
        <v>318</v>
      </c>
      <c r="C2102">
        <v>4565</v>
      </c>
      <c r="D2102">
        <v>4424</v>
      </c>
      <c r="E2102">
        <v>141</v>
      </c>
      <c r="F2102">
        <v>9421</v>
      </c>
      <c r="G2102">
        <v>2530</v>
      </c>
      <c r="H2102">
        <v>6060</v>
      </c>
      <c r="I2102">
        <v>830</v>
      </c>
    </row>
  </sheetData>
  <phoneticPr fontId="2"/>
  <hyperlinks>
    <hyperlink ref="B4" r:id="rId1" xr:uid="{1803608B-1352-4E1A-9A36-0E3A3EA14548}"/>
    <hyperlink ref="R4" r:id="rId2" xr:uid="{C9C669BA-1760-4F44-ADCF-DAB15ABA2A32}"/>
    <hyperlink ref="R7" r:id="rId3" xr:uid="{BF93D9DC-85FF-4E79-9F5F-66EE5805C88A}"/>
  </hyperlinks>
  <pageMargins left="0.7" right="0.7" top="0.75" bottom="0.75" header="0.3" footer="0.3"/>
  <pageSetup paperSize="9" orientation="portrait" verticalDpi="12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C506B-53F1-4968-ADF1-0B0AE127B5A5}">
  <sheetPr>
    <tabColor rgb="FFFF0000"/>
  </sheetPr>
  <dimension ref="A1:H92"/>
  <sheetViews>
    <sheetView workbookViewId="0">
      <selection activeCell="N29" sqref="N29"/>
    </sheetView>
  </sheetViews>
  <sheetFormatPr defaultRowHeight="13" x14ac:dyDescent="0.2"/>
  <sheetData>
    <row r="1" spans="1:8" x14ac:dyDescent="0.2">
      <c r="A1" t="s">
        <v>323</v>
      </c>
    </row>
    <row r="2" spans="1:8" x14ac:dyDescent="0.2">
      <c r="A2" s="115">
        <v>13201</v>
      </c>
      <c r="B2" s="115" t="s">
        <v>362</v>
      </c>
      <c r="C2" s="115" t="s">
        <v>363</v>
      </c>
    </row>
    <row r="4" spans="1:8" x14ac:dyDescent="0.2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180</v>
      </c>
    </row>
    <row r="5" spans="1:8" x14ac:dyDescent="0.2">
      <c r="A5" t="s">
        <v>7</v>
      </c>
      <c r="B5" s="115">
        <v>577513</v>
      </c>
      <c r="C5" s="115">
        <v>571436</v>
      </c>
      <c r="D5" s="115">
        <v>559097</v>
      </c>
      <c r="E5" s="115">
        <v>543145</v>
      </c>
      <c r="F5" s="115">
        <v>524333</v>
      </c>
      <c r="G5" s="115">
        <v>504710</v>
      </c>
      <c r="H5" s="115">
        <v>484514</v>
      </c>
    </row>
    <row r="6" spans="1:8" x14ac:dyDescent="0.2">
      <c r="A6" t="s">
        <v>8</v>
      </c>
      <c r="B6" s="115">
        <v>19945</v>
      </c>
      <c r="C6" s="115">
        <v>18618</v>
      </c>
      <c r="D6" s="115">
        <v>16736</v>
      </c>
      <c r="E6" s="115">
        <v>15845</v>
      </c>
      <c r="F6" s="115">
        <v>15142</v>
      </c>
      <c r="G6" s="115">
        <v>14405</v>
      </c>
      <c r="H6" s="115">
        <v>13594</v>
      </c>
    </row>
    <row r="7" spans="1:8" x14ac:dyDescent="0.2">
      <c r="A7" t="s">
        <v>9</v>
      </c>
      <c r="B7" s="115">
        <v>23253</v>
      </c>
      <c r="C7" s="115">
        <v>20635</v>
      </c>
      <c r="D7" s="115">
        <v>19321</v>
      </c>
      <c r="E7" s="115">
        <v>17425</v>
      </c>
      <c r="F7" s="115">
        <v>16551</v>
      </c>
      <c r="G7" s="115">
        <v>15864</v>
      </c>
      <c r="H7" s="115">
        <v>15132</v>
      </c>
    </row>
    <row r="8" spans="1:8" x14ac:dyDescent="0.2">
      <c r="A8" t="s">
        <v>10</v>
      </c>
      <c r="B8" s="115">
        <v>24468</v>
      </c>
      <c r="C8" s="115">
        <v>23625</v>
      </c>
      <c r="D8" s="115">
        <v>21042</v>
      </c>
      <c r="E8" s="115">
        <v>19721</v>
      </c>
      <c r="F8" s="115">
        <v>17810</v>
      </c>
      <c r="G8" s="115">
        <v>16939</v>
      </c>
      <c r="H8" s="115">
        <v>16254</v>
      </c>
    </row>
    <row r="9" spans="1:8" x14ac:dyDescent="0.2">
      <c r="A9" t="s">
        <v>11</v>
      </c>
      <c r="B9" s="115">
        <v>34318</v>
      </c>
      <c r="C9" s="115">
        <v>31531</v>
      </c>
      <c r="D9" s="115">
        <v>30329</v>
      </c>
      <c r="E9" s="115">
        <v>27256</v>
      </c>
      <c r="F9" s="115">
        <v>25562</v>
      </c>
      <c r="G9" s="115">
        <v>23118</v>
      </c>
      <c r="H9" s="115">
        <v>21999</v>
      </c>
    </row>
    <row r="10" spans="1:8" x14ac:dyDescent="0.2">
      <c r="A10" t="s">
        <v>12</v>
      </c>
      <c r="B10" s="115">
        <v>41837</v>
      </c>
      <c r="C10" s="115">
        <v>42819</v>
      </c>
      <c r="D10" s="115">
        <v>39525</v>
      </c>
      <c r="E10" s="115">
        <v>38017</v>
      </c>
      <c r="F10" s="115">
        <v>34433</v>
      </c>
      <c r="G10" s="115">
        <v>32302</v>
      </c>
      <c r="H10" s="115">
        <v>29237</v>
      </c>
    </row>
    <row r="11" spans="1:8" x14ac:dyDescent="0.2">
      <c r="A11" t="s">
        <v>13</v>
      </c>
      <c r="B11" s="115">
        <v>28718</v>
      </c>
      <c r="C11" s="115">
        <v>27105</v>
      </c>
      <c r="D11" s="115">
        <v>27794</v>
      </c>
      <c r="E11" s="115">
        <v>25780</v>
      </c>
      <c r="F11" s="115">
        <v>24838</v>
      </c>
      <c r="G11" s="115">
        <v>22607</v>
      </c>
      <c r="H11" s="115">
        <v>21241</v>
      </c>
    </row>
    <row r="12" spans="1:8" x14ac:dyDescent="0.2">
      <c r="A12" t="s">
        <v>14</v>
      </c>
      <c r="B12" s="115">
        <v>30812</v>
      </c>
      <c r="C12" s="115">
        <v>26164</v>
      </c>
      <c r="D12" s="115">
        <v>24844</v>
      </c>
      <c r="E12" s="115">
        <v>25549</v>
      </c>
      <c r="F12" s="115">
        <v>23798</v>
      </c>
      <c r="G12" s="115">
        <v>23033</v>
      </c>
      <c r="H12" s="115">
        <v>21057</v>
      </c>
    </row>
    <row r="13" spans="1:8" x14ac:dyDescent="0.2">
      <c r="A13" t="s">
        <v>15</v>
      </c>
      <c r="B13" s="115">
        <v>37081</v>
      </c>
      <c r="C13" s="115">
        <v>31041</v>
      </c>
      <c r="D13" s="115">
        <v>26427</v>
      </c>
      <c r="E13" s="115">
        <v>25181</v>
      </c>
      <c r="F13" s="115">
        <v>25948</v>
      </c>
      <c r="G13" s="115">
        <v>24242</v>
      </c>
      <c r="H13" s="115">
        <v>23548</v>
      </c>
    </row>
    <row r="14" spans="1:8" x14ac:dyDescent="0.2">
      <c r="A14" t="s">
        <v>16</v>
      </c>
      <c r="B14" s="115">
        <v>45170</v>
      </c>
      <c r="C14" s="115">
        <v>37289</v>
      </c>
      <c r="D14" s="115">
        <v>31316</v>
      </c>
      <c r="E14" s="115">
        <v>26674</v>
      </c>
      <c r="F14" s="115">
        <v>25458</v>
      </c>
      <c r="G14" s="115">
        <v>26267</v>
      </c>
      <c r="H14" s="115">
        <v>24583</v>
      </c>
    </row>
    <row r="15" spans="1:8" x14ac:dyDescent="0.2">
      <c r="A15" t="s">
        <v>17</v>
      </c>
      <c r="B15" s="115">
        <v>42440</v>
      </c>
      <c r="C15" s="115">
        <v>45500</v>
      </c>
      <c r="D15" s="115">
        <v>37681</v>
      </c>
      <c r="E15" s="115">
        <v>31701</v>
      </c>
      <c r="F15" s="115">
        <v>27009</v>
      </c>
      <c r="G15" s="115">
        <v>25808</v>
      </c>
      <c r="H15" s="115">
        <v>26652</v>
      </c>
    </row>
    <row r="16" spans="1:8" x14ac:dyDescent="0.2">
      <c r="A16" t="s">
        <v>18</v>
      </c>
      <c r="B16" s="115">
        <v>37013</v>
      </c>
      <c r="C16" s="115">
        <v>42117</v>
      </c>
      <c r="D16" s="115">
        <v>45272</v>
      </c>
      <c r="E16" s="115">
        <v>37570</v>
      </c>
      <c r="F16" s="115">
        <v>31656</v>
      </c>
      <c r="G16" s="115">
        <v>26985</v>
      </c>
      <c r="H16" s="115">
        <v>25821</v>
      </c>
    </row>
    <row r="17" spans="1:8" x14ac:dyDescent="0.2">
      <c r="A17" t="s">
        <v>19</v>
      </c>
      <c r="B17" s="115">
        <v>31909</v>
      </c>
      <c r="C17" s="115">
        <v>36556</v>
      </c>
      <c r="D17" s="115">
        <v>41651</v>
      </c>
      <c r="E17" s="115">
        <v>44875</v>
      </c>
      <c r="F17" s="115">
        <v>37345</v>
      </c>
      <c r="G17" s="115">
        <v>31607</v>
      </c>
      <c r="H17" s="115">
        <v>27037</v>
      </c>
    </row>
    <row r="18" spans="1:8" x14ac:dyDescent="0.2">
      <c r="A18" t="s">
        <v>20</v>
      </c>
      <c r="B18" s="115">
        <v>35902</v>
      </c>
      <c r="C18" s="115">
        <v>31339</v>
      </c>
      <c r="D18" s="115">
        <v>35986</v>
      </c>
      <c r="E18" s="115">
        <v>41082</v>
      </c>
      <c r="F18" s="115">
        <v>44359</v>
      </c>
      <c r="G18" s="115">
        <v>37013</v>
      </c>
      <c r="H18" s="115">
        <v>31458</v>
      </c>
    </row>
    <row r="19" spans="1:8" x14ac:dyDescent="0.2">
      <c r="A19" t="s">
        <v>21</v>
      </c>
      <c r="B19" s="115">
        <v>42969</v>
      </c>
      <c r="C19" s="115">
        <v>34917</v>
      </c>
      <c r="D19" s="115">
        <v>30600</v>
      </c>
      <c r="E19" s="115">
        <v>35227</v>
      </c>
      <c r="F19" s="115">
        <v>40292</v>
      </c>
      <c r="G19" s="115">
        <v>43606</v>
      </c>
      <c r="H19" s="115">
        <v>36491</v>
      </c>
    </row>
    <row r="20" spans="1:8" x14ac:dyDescent="0.2">
      <c r="A20" t="s">
        <v>22</v>
      </c>
      <c r="B20" s="115">
        <v>36190</v>
      </c>
      <c r="C20" s="115">
        <v>41095</v>
      </c>
      <c r="D20" s="115">
        <v>33480</v>
      </c>
      <c r="E20" s="115">
        <v>29453</v>
      </c>
      <c r="F20" s="115">
        <v>34027</v>
      </c>
      <c r="G20" s="115">
        <v>38984</v>
      </c>
      <c r="H20" s="115">
        <v>42297</v>
      </c>
    </row>
    <row r="21" spans="1:8" x14ac:dyDescent="0.2">
      <c r="A21" t="s">
        <v>23</v>
      </c>
      <c r="B21" s="115">
        <v>28118</v>
      </c>
      <c r="C21" s="115">
        <v>33261</v>
      </c>
      <c r="D21" s="115">
        <v>38064</v>
      </c>
      <c r="E21" s="115">
        <v>31111</v>
      </c>
      <c r="F21" s="115">
        <v>27498</v>
      </c>
      <c r="G21" s="115">
        <v>31828</v>
      </c>
      <c r="H21" s="115">
        <v>36559</v>
      </c>
    </row>
    <row r="22" spans="1:8" x14ac:dyDescent="0.2">
      <c r="A22" t="s">
        <v>24</v>
      </c>
      <c r="B22" s="115">
        <v>19727</v>
      </c>
      <c r="C22" s="115">
        <v>24001</v>
      </c>
      <c r="D22" s="115">
        <v>28639</v>
      </c>
      <c r="E22" s="115">
        <v>33206</v>
      </c>
      <c r="F22" s="115">
        <v>27252</v>
      </c>
      <c r="G22" s="115">
        <v>24262</v>
      </c>
      <c r="H22" s="115">
        <v>28186</v>
      </c>
    </row>
    <row r="23" spans="1:8" x14ac:dyDescent="0.2">
      <c r="A23" t="s">
        <v>25</v>
      </c>
      <c r="B23" s="115">
        <v>11400</v>
      </c>
      <c r="C23" s="115">
        <v>14667</v>
      </c>
      <c r="D23" s="115">
        <v>18000</v>
      </c>
      <c r="E23" s="115">
        <v>21754</v>
      </c>
      <c r="F23" s="115">
        <v>25761</v>
      </c>
      <c r="G23" s="115">
        <v>21265</v>
      </c>
      <c r="H23" s="115">
        <v>19165</v>
      </c>
    </row>
    <row r="24" spans="1:8" x14ac:dyDescent="0.2">
      <c r="A24" t="s">
        <v>181</v>
      </c>
      <c r="B24" s="115">
        <v>6243</v>
      </c>
      <c r="C24" s="115">
        <v>9156</v>
      </c>
      <c r="D24" s="115">
        <v>12390</v>
      </c>
      <c r="E24" s="115">
        <v>15718</v>
      </c>
      <c r="F24" s="115">
        <v>19594</v>
      </c>
      <c r="G24" s="115">
        <v>24575</v>
      </c>
      <c r="H24" s="115">
        <v>24203</v>
      </c>
    </row>
    <row r="25" spans="1:8" x14ac:dyDescent="0.2">
      <c r="A25" t="s">
        <v>27</v>
      </c>
      <c r="B25" s="115">
        <v>67666</v>
      </c>
      <c r="C25" s="115">
        <v>62878</v>
      </c>
      <c r="D25" s="115">
        <v>57099</v>
      </c>
      <c r="E25" s="115">
        <v>52991</v>
      </c>
      <c r="F25" s="115">
        <v>49503</v>
      </c>
      <c r="G25" s="115">
        <v>47208</v>
      </c>
      <c r="H25" s="115">
        <v>44980</v>
      </c>
    </row>
    <row r="26" spans="1:8" x14ac:dyDescent="0.2">
      <c r="A26" t="s">
        <v>28</v>
      </c>
      <c r="B26" s="115">
        <v>365200</v>
      </c>
      <c r="C26" s="115">
        <v>351461</v>
      </c>
      <c r="D26" s="115">
        <v>340825</v>
      </c>
      <c r="E26" s="115">
        <v>323685</v>
      </c>
      <c r="F26" s="115">
        <v>300406</v>
      </c>
      <c r="G26" s="115">
        <v>272982</v>
      </c>
      <c r="H26" s="115">
        <v>252633</v>
      </c>
    </row>
    <row r="27" spans="1:8" x14ac:dyDescent="0.2">
      <c r="A27" t="s">
        <v>29</v>
      </c>
      <c r="B27" s="115">
        <v>144647</v>
      </c>
      <c r="C27" s="115">
        <v>157097</v>
      </c>
      <c r="D27" s="115">
        <v>161173</v>
      </c>
      <c r="E27" s="115">
        <v>166469</v>
      </c>
      <c r="F27" s="115">
        <v>174424</v>
      </c>
      <c r="G27" s="115">
        <v>184520</v>
      </c>
      <c r="H27" s="115">
        <v>186901</v>
      </c>
    </row>
    <row r="28" spans="1:8" x14ac:dyDescent="0.2">
      <c r="A28" t="s">
        <v>182</v>
      </c>
      <c r="B28" s="115">
        <v>79159</v>
      </c>
      <c r="C28" s="115">
        <v>76012</v>
      </c>
      <c r="D28" s="115">
        <v>64080</v>
      </c>
      <c r="E28" s="115">
        <v>64680</v>
      </c>
      <c r="F28" s="115">
        <v>74319</v>
      </c>
      <c r="G28" s="115">
        <v>82590</v>
      </c>
      <c r="H28" s="115">
        <v>78788</v>
      </c>
    </row>
    <row r="29" spans="1:8" x14ac:dyDescent="0.2">
      <c r="A29" t="s">
        <v>183</v>
      </c>
      <c r="B29" s="115">
        <v>65488</v>
      </c>
      <c r="C29" s="115">
        <v>81085</v>
      </c>
      <c r="D29" s="115">
        <v>97093</v>
      </c>
      <c r="E29" s="115">
        <v>101789</v>
      </c>
      <c r="F29" s="115">
        <v>100105</v>
      </c>
      <c r="G29" s="115">
        <v>101930</v>
      </c>
      <c r="H29" s="115">
        <v>108113</v>
      </c>
    </row>
    <row r="31" spans="1:8" x14ac:dyDescent="0.2">
      <c r="A31" t="s">
        <v>30</v>
      </c>
      <c r="B31" t="s">
        <v>1</v>
      </c>
      <c r="C31" t="s">
        <v>2</v>
      </c>
      <c r="D31" t="s">
        <v>3</v>
      </c>
      <c r="E31" t="s">
        <v>4</v>
      </c>
      <c r="F31" t="s">
        <v>5</v>
      </c>
      <c r="G31" t="s">
        <v>6</v>
      </c>
      <c r="H31" t="s">
        <v>180</v>
      </c>
    </row>
    <row r="32" spans="1:8" x14ac:dyDescent="0.2">
      <c r="A32" t="s">
        <v>7</v>
      </c>
      <c r="B32" s="115">
        <v>291238</v>
      </c>
      <c r="C32" s="115">
        <v>287332</v>
      </c>
      <c r="D32" s="115">
        <v>280047</v>
      </c>
      <c r="E32" s="115">
        <v>271362</v>
      </c>
      <c r="F32" s="115">
        <v>261451</v>
      </c>
      <c r="G32" s="115">
        <v>251380</v>
      </c>
      <c r="H32" s="115">
        <v>241179</v>
      </c>
    </row>
    <row r="33" spans="1:8" x14ac:dyDescent="0.2">
      <c r="A33" t="s">
        <v>8</v>
      </c>
      <c r="B33" s="115">
        <v>10267</v>
      </c>
      <c r="C33" s="115">
        <v>9545</v>
      </c>
      <c r="D33" s="115">
        <v>8580</v>
      </c>
      <c r="E33" s="115">
        <v>8123</v>
      </c>
      <c r="F33" s="115">
        <v>7763</v>
      </c>
      <c r="G33" s="115">
        <v>7385</v>
      </c>
      <c r="H33" s="115">
        <v>6969</v>
      </c>
    </row>
    <row r="34" spans="1:8" x14ac:dyDescent="0.2">
      <c r="A34" t="s">
        <v>9</v>
      </c>
      <c r="B34" s="115">
        <v>11931</v>
      </c>
      <c r="C34" s="115">
        <v>10644</v>
      </c>
      <c r="D34" s="115">
        <v>9926</v>
      </c>
      <c r="E34" s="115">
        <v>8953</v>
      </c>
      <c r="F34" s="115">
        <v>8504</v>
      </c>
      <c r="G34" s="115">
        <v>8152</v>
      </c>
      <c r="H34" s="115">
        <v>7777</v>
      </c>
    </row>
    <row r="35" spans="1:8" x14ac:dyDescent="0.2">
      <c r="A35" t="s">
        <v>10</v>
      </c>
      <c r="B35" s="115">
        <v>12509</v>
      </c>
      <c r="C35" s="115">
        <v>12065</v>
      </c>
      <c r="D35" s="115">
        <v>10800</v>
      </c>
      <c r="E35" s="115">
        <v>10081</v>
      </c>
      <c r="F35" s="115">
        <v>9104</v>
      </c>
      <c r="G35" s="115">
        <v>8659</v>
      </c>
      <c r="H35" s="115">
        <v>8309</v>
      </c>
    </row>
    <row r="36" spans="1:8" x14ac:dyDescent="0.2">
      <c r="A36" t="s">
        <v>11</v>
      </c>
      <c r="B36" s="115">
        <v>18436</v>
      </c>
      <c r="C36" s="115">
        <v>16771</v>
      </c>
      <c r="D36" s="115">
        <v>16109</v>
      </c>
      <c r="E36" s="115">
        <v>14564</v>
      </c>
      <c r="F36" s="115">
        <v>13608</v>
      </c>
      <c r="G36" s="115">
        <v>12313</v>
      </c>
      <c r="H36" s="115">
        <v>11723</v>
      </c>
    </row>
    <row r="37" spans="1:8" x14ac:dyDescent="0.2">
      <c r="A37" t="s">
        <v>12</v>
      </c>
      <c r="B37" s="115">
        <v>23766</v>
      </c>
      <c r="C37" s="115">
        <v>24246</v>
      </c>
      <c r="D37" s="115">
        <v>22150</v>
      </c>
      <c r="E37" s="115">
        <v>21335</v>
      </c>
      <c r="F37" s="115">
        <v>19368</v>
      </c>
      <c r="G37" s="115">
        <v>18108</v>
      </c>
      <c r="H37" s="115">
        <v>16404</v>
      </c>
    </row>
    <row r="38" spans="1:8" x14ac:dyDescent="0.2">
      <c r="A38" t="s">
        <v>13</v>
      </c>
      <c r="B38" s="115">
        <v>15367</v>
      </c>
      <c r="C38" s="115">
        <v>14629</v>
      </c>
      <c r="D38" s="115">
        <v>14962</v>
      </c>
      <c r="E38" s="115">
        <v>13739</v>
      </c>
      <c r="F38" s="115">
        <v>13262</v>
      </c>
      <c r="G38" s="115">
        <v>12095</v>
      </c>
      <c r="H38" s="115">
        <v>11325</v>
      </c>
    </row>
    <row r="39" spans="1:8" x14ac:dyDescent="0.2">
      <c r="A39" t="s">
        <v>14</v>
      </c>
      <c r="B39" s="115">
        <v>16201</v>
      </c>
      <c r="C39" s="115">
        <v>13830</v>
      </c>
      <c r="D39" s="115">
        <v>13229</v>
      </c>
      <c r="E39" s="115">
        <v>13567</v>
      </c>
      <c r="F39" s="115">
        <v>12506</v>
      </c>
      <c r="G39" s="115">
        <v>12126</v>
      </c>
      <c r="H39" s="115">
        <v>11105</v>
      </c>
    </row>
    <row r="40" spans="1:8" x14ac:dyDescent="0.2">
      <c r="A40" t="s">
        <v>15</v>
      </c>
      <c r="B40" s="115">
        <v>19451</v>
      </c>
      <c r="C40" s="115">
        <v>16282</v>
      </c>
      <c r="D40" s="115">
        <v>13913</v>
      </c>
      <c r="E40" s="115">
        <v>13341</v>
      </c>
      <c r="F40" s="115">
        <v>13708</v>
      </c>
      <c r="G40" s="115">
        <v>12672</v>
      </c>
      <c r="H40" s="115">
        <v>12332</v>
      </c>
    </row>
    <row r="41" spans="1:8" x14ac:dyDescent="0.2">
      <c r="A41" t="s">
        <v>16</v>
      </c>
      <c r="B41" s="115">
        <v>23361</v>
      </c>
      <c r="C41" s="115">
        <v>19461</v>
      </c>
      <c r="D41" s="115">
        <v>16339</v>
      </c>
      <c r="E41" s="115">
        <v>13953</v>
      </c>
      <c r="F41" s="115">
        <v>13396</v>
      </c>
      <c r="G41" s="115">
        <v>13784</v>
      </c>
      <c r="H41" s="115">
        <v>12765</v>
      </c>
    </row>
    <row r="42" spans="1:8" x14ac:dyDescent="0.2">
      <c r="A42" t="s">
        <v>17</v>
      </c>
      <c r="B42" s="115">
        <v>22252</v>
      </c>
      <c r="C42" s="115">
        <v>23519</v>
      </c>
      <c r="D42" s="115">
        <v>19661</v>
      </c>
      <c r="E42" s="115">
        <v>16536</v>
      </c>
      <c r="F42" s="115">
        <v>14117</v>
      </c>
      <c r="G42" s="115">
        <v>13567</v>
      </c>
      <c r="H42" s="115">
        <v>13974</v>
      </c>
    </row>
    <row r="43" spans="1:8" x14ac:dyDescent="0.2">
      <c r="A43" t="s">
        <v>18</v>
      </c>
      <c r="B43" s="115">
        <v>19134</v>
      </c>
      <c r="C43" s="115">
        <v>21924</v>
      </c>
      <c r="D43" s="115">
        <v>23251</v>
      </c>
      <c r="E43" s="115">
        <v>19470</v>
      </c>
      <c r="F43" s="115">
        <v>16402</v>
      </c>
      <c r="G43" s="115">
        <v>14003</v>
      </c>
      <c r="H43" s="115">
        <v>13475</v>
      </c>
    </row>
    <row r="44" spans="1:8" x14ac:dyDescent="0.2">
      <c r="A44" t="s">
        <v>19</v>
      </c>
      <c r="B44" s="115">
        <v>16117</v>
      </c>
      <c r="C44" s="115">
        <v>18788</v>
      </c>
      <c r="D44" s="115">
        <v>21546</v>
      </c>
      <c r="E44" s="115">
        <v>22912</v>
      </c>
      <c r="F44" s="115">
        <v>19236</v>
      </c>
      <c r="G44" s="115">
        <v>16282</v>
      </c>
      <c r="H44" s="115">
        <v>13951</v>
      </c>
    </row>
    <row r="45" spans="1:8" x14ac:dyDescent="0.2">
      <c r="A45" t="s">
        <v>20</v>
      </c>
      <c r="B45" s="115">
        <v>17552</v>
      </c>
      <c r="C45" s="115">
        <v>15715</v>
      </c>
      <c r="D45" s="115">
        <v>18363</v>
      </c>
      <c r="E45" s="115">
        <v>21101</v>
      </c>
      <c r="F45" s="115">
        <v>22495</v>
      </c>
      <c r="G45" s="115">
        <v>18935</v>
      </c>
      <c r="H45" s="115">
        <v>16103</v>
      </c>
    </row>
    <row r="46" spans="1:8" x14ac:dyDescent="0.2">
      <c r="A46" t="s">
        <v>21</v>
      </c>
      <c r="B46" s="115">
        <v>20815</v>
      </c>
      <c r="C46" s="115">
        <v>16872</v>
      </c>
      <c r="D46" s="115">
        <v>15190</v>
      </c>
      <c r="E46" s="115">
        <v>17803</v>
      </c>
      <c r="F46" s="115">
        <v>20509</v>
      </c>
      <c r="G46" s="115">
        <v>21924</v>
      </c>
      <c r="H46" s="115">
        <v>18511</v>
      </c>
    </row>
    <row r="47" spans="1:8" x14ac:dyDescent="0.2">
      <c r="A47" t="s">
        <v>22</v>
      </c>
      <c r="B47" s="115">
        <v>17079</v>
      </c>
      <c r="C47" s="115">
        <v>19529</v>
      </c>
      <c r="D47" s="115">
        <v>15880</v>
      </c>
      <c r="E47" s="115">
        <v>14380</v>
      </c>
      <c r="F47" s="115">
        <v>16930</v>
      </c>
      <c r="G47" s="115">
        <v>19551</v>
      </c>
      <c r="H47" s="115">
        <v>20965</v>
      </c>
    </row>
    <row r="48" spans="1:8" x14ac:dyDescent="0.2">
      <c r="A48" t="s">
        <v>23</v>
      </c>
      <c r="B48" s="115">
        <v>13046</v>
      </c>
      <c r="C48" s="115">
        <v>15051</v>
      </c>
      <c r="D48" s="115">
        <v>17385</v>
      </c>
      <c r="E48" s="115">
        <v>14181</v>
      </c>
      <c r="F48" s="115">
        <v>12930</v>
      </c>
      <c r="G48" s="115">
        <v>15292</v>
      </c>
      <c r="H48" s="115">
        <v>17726</v>
      </c>
    </row>
    <row r="49" spans="1:8" x14ac:dyDescent="0.2">
      <c r="A49" t="s">
        <v>24</v>
      </c>
      <c r="B49" s="115">
        <v>8395</v>
      </c>
      <c r="C49" s="115">
        <v>10447</v>
      </c>
      <c r="D49" s="115">
        <v>12184</v>
      </c>
      <c r="E49" s="115">
        <v>14320</v>
      </c>
      <c r="F49" s="115">
        <v>11734</v>
      </c>
      <c r="G49" s="115">
        <v>10807</v>
      </c>
      <c r="H49" s="115">
        <v>12866</v>
      </c>
    </row>
    <row r="50" spans="1:8" x14ac:dyDescent="0.2">
      <c r="A50" t="s">
        <v>25</v>
      </c>
      <c r="B50" s="115">
        <v>4013</v>
      </c>
      <c r="C50" s="115">
        <v>5545</v>
      </c>
      <c r="D50" s="115">
        <v>7004</v>
      </c>
      <c r="E50" s="115">
        <v>8293</v>
      </c>
      <c r="F50" s="115">
        <v>10018</v>
      </c>
      <c r="G50" s="115">
        <v>8264</v>
      </c>
      <c r="H50" s="115">
        <v>7736</v>
      </c>
    </row>
    <row r="51" spans="1:8" x14ac:dyDescent="0.2">
      <c r="A51" t="s">
        <v>181</v>
      </c>
      <c r="B51" s="115">
        <v>1546</v>
      </c>
      <c r="C51" s="115">
        <v>2469</v>
      </c>
      <c r="D51" s="115">
        <v>3575</v>
      </c>
      <c r="E51" s="115">
        <v>4710</v>
      </c>
      <c r="F51" s="115">
        <v>5861</v>
      </c>
      <c r="G51" s="115">
        <v>7461</v>
      </c>
      <c r="H51" s="115">
        <v>7163</v>
      </c>
    </row>
    <row r="52" spans="1:8" x14ac:dyDescent="0.2">
      <c r="A52" t="s">
        <v>27</v>
      </c>
      <c r="B52" s="115">
        <v>34707</v>
      </c>
      <c r="C52" s="115">
        <v>32254</v>
      </c>
      <c r="D52" s="115">
        <v>29306</v>
      </c>
      <c r="E52" s="115">
        <v>27157</v>
      </c>
      <c r="F52" s="115">
        <v>25371</v>
      </c>
      <c r="G52" s="115">
        <v>24196</v>
      </c>
      <c r="H52" s="115">
        <v>23055</v>
      </c>
    </row>
    <row r="53" spans="1:8" x14ac:dyDescent="0.2">
      <c r="A53" t="s">
        <v>28</v>
      </c>
      <c r="B53" s="115">
        <v>191637</v>
      </c>
      <c r="C53" s="115">
        <v>185165</v>
      </c>
      <c r="D53" s="115">
        <v>179523</v>
      </c>
      <c r="E53" s="115">
        <v>170518</v>
      </c>
      <c r="F53" s="115">
        <v>158098</v>
      </c>
      <c r="G53" s="115">
        <v>143885</v>
      </c>
      <c r="H53" s="115">
        <v>133157</v>
      </c>
    </row>
    <row r="54" spans="1:8" x14ac:dyDescent="0.2">
      <c r="A54" t="s">
        <v>29</v>
      </c>
      <c r="B54" s="115">
        <v>64894</v>
      </c>
      <c r="C54" s="115">
        <v>69913</v>
      </c>
      <c r="D54" s="115">
        <v>71218</v>
      </c>
      <c r="E54" s="115">
        <v>73687</v>
      </c>
      <c r="F54" s="115">
        <v>77982</v>
      </c>
      <c r="G54" s="115">
        <v>83299</v>
      </c>
      <c r="H54" s="115">
        <v>84967</v>
      </c>
    </row>
    <row r="55" spans="1:8" x14ac:dyDescent="0.2">
      <c r="A55" t="s">
        <v>182</v>
      </c>
      <c r="B55" s="115">
        <v>37894</v>
      </c>
      <c r="C55" s="115">
        <v>36401</v>
      </c>
      <c r="D55" s="115">
        <v>31070</v>
      </c>
      <c r="E55" s="115">
        <v>32183</v>
      </c>
      <c r="F55" s="115">
        <v>37439</v>
      </c>
      <c r="G55" s="115">
        <v>41475</v>
      </c>
      <c r="H55" s="115">
        <v>39476</v>
      </c>
    </row>
    <row r="56" spans="1:8" x14ac:dyDescent="0.2">
      <c r="A56" t="s">
        <v>183</v>
      </c>
      <c r="B56" s="115">
        <v>27000</v>
      </c>
      <c r="C56" s="115">
        <v>33512</v>
      </c>
      <c r="D56" s="115">
        <v>40148</v>
      </c>
      <c r="E56" s="115">
        <v>41504</v>
      </c>
      <c r="F56" s="115">
        <v>40543</v>
      </c>
      <c r="G56" s="115">
        <v>41824</v>
      </c>
      <c r="H56" s="115">
        <v>45491</v>
      </c>
    </row>
    <row r="58" spans="1:8" x14ac:dyDescent="0.2">
      <c r="A58" t="s">
        <v>31</v>
      </c>
      <c r="B58" t="s">
        <v>1</v>
      </c>
      <c r="C58" t="s">
        <v>2</v>
      </c>
      <c r="D58" t="s">
        <v>3</v>
      </c>
      <c r="E58" t="s">
        <v>4</v>
      </c>
      <c r="F58" t="s">
        <v>5</v>
      </c>
      <c r="G58" t="s">
        <v>6</v>
      </c>
      <c r="H58" t="s">
        <v>180</v>
      </c>
    </row>
    <row r="59" spans="1:8" x14ac:dyDescent="0.2">
      <c r="A59" t="s">
        <v>7</v>
      </c>
      <c r="B59" s="115">
        <v>286275</v>
      </c>
      <c r="C59" s="115">
        <v>284104</v>
      </c>
      <c r="D59" s="115">
        <v>279050</v>
      </c>
      <c r="E59" s="115">
        <v>271783</v>
      </c>
      <c r="F59" s="115">
        <v>262882</v>
      </c>
      <c r="G59" s="115">
        <v>253330</v>
      </c>
      <c r="H59" s="115">
        <v>243335</v>
      </c>
    </row>
    <row r="60" spans="1:8" x14ac:dyDescent="0.2">
      <c r="A60" t="s">
        <v>8</v>
      </c>
      <c r="B60" s="115">
        <v>9678</v>
      </c>
      <c r="C60" s="115">
        <v>9073</v>
      </c>
      <c r="D60" s="115">
        <v>8156</v>
      </c>
      <c r="E60" s="115">
        <v>7722</v>
      </c>
      <c r="F60" s="115">
        <v>7379</v>
      </c>
      <c r="G60" s="115">
        <v>7020</v>
      </c>
      <c r="H60" s="115">
        <v>6625</v>
      </c>
    </row>
    <row r="61" spans="1:8" x14ac:dyDescent="0.2">
      <c r="A61" t="s">
        <v>9</v>
      </c>
      <c r="B61" s="115">
        <v>11322</v>
      </c>
      <c r="C61" s="115">
        <v>9991</v>
      </c>
      <c r="D61" s="115">
        <v>9395</v>
      </c>
      <c r="E61" s="115">
        <v>8472</v>
      </c>
      <c r="F61" s="115">
        <v>8047</v>
      </c>
      <c r="G61" s="115">
        <v>7712</v>
      </c>
      <c r="H61" s="115">
        <v>7355</v>
      </c>
    </row>
    <row r="62" spans="1:8" x14ac:dyDescent="0.2">
      <c r="A62" t="s">
        <v>10</v>
      </c>
      <c r="B62" s="115">
        <v>11959</v>
      </c>
      <c r="C62" s="115">
        <v>11560</v>
      </c>
      <c r="D62" s="115">
        <v>10242</v>
      </c>
      <c r="E62" s="115">
        <v>9640</v>
      </c>
      <c r="F62" s="115">
        <v>8706</v>
      </c>
      <c r="G62" s="115">
        <v>8280</v>
      </c>
      <c r="H62" s="115">
        <v>7945</v>
      </c>
    </row>
    <row r="63" spans="1:8" x14ac:dyDescent="0.2">
      <c r="A63" t="s">
        <v>11</v>
      </c>
      <c r="B63" s="115">
        <v>15882</v>
      </c>
      <c r="C63" s="115">
        <v>14760</v>
      </c>
      <c r="D63" s="115">
        <v>14220</v>
      </c>
      <c r="E63" s="115">
        <v>12692</v>
      </c>
      <c r="F63" s="115">
        <v>11954</v>
      </c>
      <c r="G63" s="115">
        <v>10805</v>
      </c>
      <c r="H63" s="115">
        <v>10276</v>
      </c>
    </row>
    <row r="64" spans="1:8" x14ac:dyDescent="0.2">
      <c r="A64" t="s">
        <v>12</v>
      </c>
      <c r="B64" s="115">
        <v>18071</v>
      </c>
      <c r="C64" s="115">
        <v>18573</v>
      </c>
      <c r="D64" s="115">
        <v>17375</v>
      </c>
      <c r="E64" s="115">
        <v>16682</v>
      </c>
      <c r="F64" s="115">
        <v>15065</v>
      </c>
      <c r="G64" s="115">
        <v>14194</v>
      </c>
      <c r="H64" s="115">
        <v>12833</v>
      </c>
    </row>
    <row r="65" spans="1:8" x14ac:dyDescent="0.2">
      <c r="A65" t="s">
        <v>13</v>
      </c>
      <c r="B65" s="115">
        <v>13351</v>
      </c>
      <c r="C65" s="115">
        <v>12476</v>
      </c>
      <c r="D65" s="115">
        <v>12832</v>
      </c>
      <c r="E65" s="115">
        <v>12041</v>
      </c>
      <c r="F65" s="115">
        <v>11576</v>
      </c>
      <c r="G65" s="115">
        <v>10512</v>
      </c>
      <c r="H65" s="115">
        <v>9916</v>
      </c>
    </row>
    <row r="66" spans="1:8" x14ac:dyDescent="0.2">
      <c r="A66" t="s">
        <v>14</v>
      </c>
      <c r="B66" s="115">
        <v>14611</v>
      </c>
      <c r="C66" s="115">
        <v>12334</v>
      </c>
      <c r="D66" s="115">
        <v>11615</v>
      </c>
      <c r="E66" s="115">
        <v>11982</v>
      </c>
      <c r="F66" s="115">
        <v>11292</v>
      </c>
      <c r="G66" s="115">
        <v>10907</v>
      </c>
      <c r="H66" s="115">
        <v>9952</v>
      </c>
    </row>
    <row r="67" spans="1:8" x14ac:dyDescent="0.2">
      <c r="A67" t="s">
        <v>15</v>
      </c>
      <c r="B67" s="115">
        <v>17630</v>
      </c>
      <c r="C67" s="115">
        <v>14759</v>
      </c>
      <c r="D67" s="115">
        <v>12514</v>
      </c>
      <c r="E67" s="115">
        <v>11840</v>
      </c>
      <c r="F67" s="115">
        <v>12240</v>
      </c>
      <c r="G67" s="115">
        <v>11570</v>
      </c>
      <c r="H67" s="115">
        <v>11216</v>
      </c>
    </row>
    <row r="68" spans="1:8" x14ac:dyDescent="0.2">
      <c r="A68" t="s">
        <v>16</v>
      </c>
      <c r="B68" s="115">
        <v>21809</v>
      </c>
      <c r="C68" s="115">
        <v>17828</v>
      </c>
      <c r="D68" s="115">
        <v>14977</v>
      </c>
      <c r="E68" s="115">
        <v>12721</v>
      </c>
      <c r="F68" s="115">
        <v>12062</v>
      </c>
      <c r="G68" s="115">
        <v>12483</v>
      </c>
      <c r="H68" s="115">
        <v>11818</v>
      </c>
    </row>
    <row r="69" spans="1:8" x14ac:dyDescent="0.2">
      <c r="A69" t="s">
        <v>17</v>
      </c>
      <c r="B69" s="115">
        <v>20188</v>
      </c>
      <c r="C69" s="115">
        <v>21981</v>
      </c>
      <c r="D69" s="115">
        <v>18020</v>
      </c>
      <c r="E69" s="115">
        <v>15165</v>
      </c>
      <c r="F69" s="115">
        <v>12892</v>
      </c>
      <c r="G69" s="115">
        <v>12241</v>
      </c>
      <c r="H69" s="115">
        <v>12678</v>
      </c>
    </row>
    <row r="70" spans="1:8" x14ac:dyDescent="0.2">
      <c r="A70" t="s">
        <v>18</v>
      </c>
      <c r="B70" s="115">
        <v>17879</v>
      </c>
      <c r="C70" s="115">
        <v>20193</v>
      </c>
      <c r="D70" s="115">
        <v>22021</v>
      </c>
      <c r="E70" s="115">
        <v>18100</v>
      </c>
      <c r="F70" s="115">
        <v>15254</v>
      </c>
      <c r="G70" s="115">
        <v>12982</v>
      </c>
      <c r="H70" s="115">
        <v>12346</v>
      </c>
    </row>
    <row r="71" spans="1:8" x14ac:dyDescent="0.2">
      <c r="A71" t="s">
        <v>19</v>
      </c>
      <c r="B71" s="115">
        <v>15792</v>
      </c>
      <c r="C71" s="115">
        <v>17768</v>
      </c>
      <c r="D71" s="115">
        <v>20105</v>
      </c>
      <c r="E71" s="115">
        <v>21963</v>
      </c>
      <c r="F71" s="115">
        <v>18109</v>
      </c>
      <c r="G71" s="115">
        <v>15325</v>
      </c>
      <c r="H71" s="115">
        <v>13086</v>
      </c>
    </row>
    <row r="72" spans="1:8" x14ac:dyDescent="0.2">
      <c r="A72" t="s">
        <v>20</v>
      </c>
      <c r="B72" s="115">
        <v>18350</v>
      </c>
      <c r="C72" s="115">
        <v>15624</v>
      </c>
      <c r="D72" s="115">
        <v>17623</v>
      </c>
      <c r="E72" s="115">
        <v>19981</v>
      </c>
      <c r="F72" s="115">
        <v>21864</v>
      </c>
      <c r="G72" s="115">
        <v>18078</v>
      </c>
      <c r="H72" s="115">
        <v>15355</v>
      </c>
    </row>
    <row r="73" spans="1:8" x14ac:dyDescent="0.2">
      <c r="A73" t="s">
        <v>21</v>
      </c>
      <c r="B73" s="115">
        <v>22154</v>
      </c>
      <c r="C73" s="115">
        <v>18045</v>
      </c>
      <c r="D73" s="115">
        <v>15410</v>
      </c>
      <c r="E73" s="115">
        <v>17424</v>
      </c>
      <c r="F73" s="115">
        <v>19783</v>
      </c>
      <c r="G73" s="115">
        <v>21682</v>
      </c>
      <c r="H73" s="115">
        <v>17980</v>
      </c>
    </row>
    <row r="74" spans="1:8" x14ac:dyDescent="0.2">
      <c r="A74" t="s">
        <v>22</v>
      </c>
      <c r="B74" s="115">
        <v>19111</v>
      </c>
      <c r="C74" s="115">
        <v>21566</v>
      </c>
      <c r="D74" s="115">
        <v>17600</v>
      </c>
      <c r="E74" s="115">
        <v>15073</v>
      </c>
      <c r="F74" s="115">
        <v>17097</v>
      </c>
      <c r="G74" s="115">
        <v>19433</v>
      </c>
      <c r="H74" s="115">
        <v>21332</v>
      </c>
    </row>
    <row r="75" spans="1:8" x14ac:dyDescent="0.2">
      <c r="A75" t="s">
        <v>23</v>
      </c>
      <c r="B75" s="115">
        <v>15072</v>
      </c>
      <c r="C75" s="115">
        <v>18210</v>
      </c>
      <c r="D75" s="115">
        <v>20679</v>
      </c>
      <c r="E75" s="115">
        <v>16930</v>
      </c>
      <c r="F75" s="115">
        <v>14568</v>
      </c>
      <c r="G75" s="115">
        <v>16536</v>
      </c>
      <c r="H75" s="115">
        <v>18833</v>
      </c>
    </row>
    <row r="76" spans="1:8" x14ac:dyDescent="0.2">
      <c r="A76" t="s">
        <v>24</v>
      </c>
      <c r="B76" s="115">
        <v>11332</v>
      </c>
      <c r="C76" s="115">
        <v>13554</v>
      </c>
      <c r="D76" s="115">
        <v>16455</v>
      </c>
      <c r="E76" s="115">
        <v>18886</v>
      </c>
      <c r="F76" s="115">
        <v>15518</v>
      </c>
      <c r="G76" s="115">
        <v>13455</v>
      </c>
      <c r="H76" s="115">
        <v>15320</v>
      </c>
    </row>
    <row r="77" spans="1:8" x14ac:dyDescent="0.2">
      <c r="A77" t="s">
        <v>25</v>
      </c>
      <c r="B77" s="115">
        <v>7387</v>
      </c>
      <c r="C77" s="115">
        <v>9122</v>
      </c>
      <c r="D77" s="115">
        <v>10996</v>
      </c>
      <c r="E77" s="115">
        <v>13461</v>
      </c>
      <c r="F77" s="115">
        <v>15743</v>
      </c>
      <c r="G77" s="115">
        <v>13001</v>
      </c>
      <c r="H77" s="115">
        <v>11429</v>
      </c>
    </row>
    <row r="78" spans="1:8" x14ac:dyDescent="0.2">
      <c r="A78" t="s">
        <v>181</v>
      </c>
      <c r="B78" s="115">
        <v>4697</v>
      </c>
      <c r="C78" s="115">
        <v>6687</v>
      </c>
      <c r="D78" s="115">
        <v>8815</v>
      </c>
      <c r="E78" s="115">
        <v>11008</v>
      </c>
      <c r="F78" s="115">
        <v>13733</v>
      </c>
      <c r="G78" s="115">
        <v>17114</v>
      </c>
      <c r="H78" s="115">
        <v>17040</v>
      </c>
    </row>
    <row r="79" spans="1:8" x14ac:dyDescent="0.2">
      <c r="A79" t="s">
        <v>27</v>
      </c>
      <c r="B79" s="115">
        <v>32959</v>
      </c>
      <c r="C79" s="115">
        <v>30624</v>
      </c>
      <c r="D79" s="115">
        <v>27793</v>
      </c>
      <c r="E79" s="115">
        <v>25834</v>
      </c>
      <c r="F79" s="115">
        <v>24132</v>
      </c>
      <c r="G79" s="115">
        <v>23012</v>
      </c>
      <c r="H79" s="115">
        <v>21925</v>
      </c>
    </row>
    <row r="80" spans="1:8" x14ac:dyDescent="0.2">
      <c r="A80" t="s">
        <v>28</v>
      </c>
      <c r="B80" s="115">
        <v>173563</v>
      </c>
      <c r="C80" s="115">
        <v>166296</v>
      </c>
      <c r="D80" s="115">
        <v>161302</v>
      </c>
      <c r="E80" s="115">
        <v>153167</v>
      </c>
      <c r="F80" s="115">
        <v>142308</v>
      </c>
      <c r="G80" s="115">
        <v>129097</v>
      </c>
      <c r="H80" s="115">
        <v>119476</v>
      </c>
    </row>
    <row r="81" spans="1:8" x14ac:dyDescent="0.2">
      <c r="A81" t="s">
        <v>29</v>
      </c>
      <c r="B81" s="115">
        <v>79753</v>
      </c>
      <c r="C81" s="115">
        <v>87184</v>
      </c>
      <c r="D81" s="115">
        <v>89955</v>
      </c>
      <c r="E81" s="115">
        <v>92782</v>
      </c>
      <c r="F81" s="115">
        <v>96442</v>
      </c>
      <c r="G81" s="115">
        <v>101221</v>
      </c>
      <c r="H81" s="115">
        <v>101934</v>
      </c>
    </row>
    <row r="82" spans="1:8" x14ac:dyDescent="0.2">
      <c r="A82" t="s">
        <v>182</v>
      </c>
      <c r="B82" s="115">
        <v>41265</v>
      </c>
      <c r="C82" s="115">
        <v>39611</v>
      </c>
      <c r="D82" s="115">
        <v>33010</v>
      </c>
      <c r="E82" s="115">
        <v>32497</v>
      </c>
      <c r="F82" s="115">
        <v>36880</v>
      </c>
      <c r="G82" s="115">
        <v>41115</v>
      </c>
      <c r="H82" s="115">
        <v>39312</v>
      </c>
    </row>
    <row r="83" spans="1:8" x14ac:dyDescent="0.2">
      <c r="A83" t="s">
        <v>183</v>
      </c>
      <c r="B83" s="115">
        <v>38488</v>
      </c>
      <c r="C83" s="115">
        <v>47573</v>
      </c>
      <c r="D83" s="115">
        <v>56945</v>
      </c>
      <c r="E83" s="115">
        <v>60285</v>
      </c>
      <c r="F83" s="115">
        <v>59562</v>
      </c>
      <c r="G83" s="115">
        <v>60106</v>
      </c>
      <c r="H83" s="115">
        <v>62622</v>
      </c>
    </row>
    <row r="86" spans="1:8" x14ac:dyDescent="0.2">
      <c r="A86" t="s">
        <v>32</v>
      </c>
      <c r="B86" s="115">
        <v>11.716792522419409</v>
      </c>
      <c r="C86" s="115">
        <v>11.003506954409591</v>
      </c>
      <c r="D86" s="115">
        <v>10.212718007787558</v>
      </c>
      <c r="E86" s="115">
        <v>9.7563265794585234</v>
      </c>
      <c r="F86" s="115">
        <v>9.4411375976717089</v>
      </c>
      <c r="G86" s="115">
        <v>9.3534901230409542</v>
      </c>
      <c r="H86" s="115">
        <v>9.2835294748964952</v>
      </c>
    </row>
    <row r="87" spans="1:8" x14ac:dyDescent="0.2">
      <c r="A87" t="s">
        <v>33</v>
      </c>
      <c r="B87" s="115">
        <v>63.236671728601777</v>
      </c>
      <c r="C87" s="115">
        <v>61.504875436619322</v>
      </c>
      <c r="D87" s="115">
        <v>60.959904989652955</v>
      </c>
      <c r="E87" s="115">
        <v>59.594583398539982</v>
      </c>
      <c r="F87" s="115">
        <v>57.292979842962389</v>
      </c>
      <c r="G87" s="115">
        <v>54.086901388916409</v>
      </c>
      <c r="H87" s="115">
        <v>52.141527386205553</v>
      </c>
    </row>
    <row r="88" spans="1:8" x14ac:dyDescent="0.2">
      <c r="A88" t="s">
        <v>34</v>
      </c>
      <c r="B88" s="115">
        <v>25.046535748978808</v>
      </c>
      <c r="C88" s="115">
        <v>27.49161760897108</v>
      </c>
      <c r="D88" s="115">
        <v>28.827377002559484</v>
      </c>
      <c r="E88" s="115">
        <v>30.649090022001491</v>
      </c>
      <c r="F88" s="115">
        <v>33.265882559365899</v>
      </c>
      <c r="G88" s="115">
        <v>36.559608488042642</v>
      </c>
      <c r="H88" s="115">
        <v>38.57494313889795</v>
      </c>
    </row>
    <row r="89" spans="1:8" x14ac:dyDescent="0.2">
      <c r="A89" t="s">
        <v>184</v>
      </c>
      <c r="B89" s="115">
        <v>13.706877594097449</v>
      </c>
      <c r="C89" s="115">
        <v>13.301927074948026</v>
      </c>
      <c r="D89" s="115">
        <v>11.461338551271067</v>
      </c>
      <c r="E89" s="115">
        <v>11.90842224452034</v>
      </c>
      <c r="F89" s="115">
        <v>14.174007739356478</v>
      </c>
      <c r="G89" s="115">
        <v>16.363852509361813</v>
      </c>
      <c r="H89" s="115">
        <v>16.261243225169963</v>
      </c>
    </row>
    <row r="90" spans="1:8" x14ac:dyDescent="0.2">
      <c r="A90" t="s">
        <v>185</v>
      </c>
      <c r="B90" s="115">
        <v>11.339658154881361</v>
      </c>
      <c r="C90" s="115">
        <v>14.189690534023057</v>
      </c>
      <c r="D90" s="115">
        <v>17.366038451288418</v>
      </c>
      <c r="E90" s="115">
        <v>18.74066777748115</v>
      </c>
      <c r="F90" s="115">
        <v>19.091874820009423</v>
      </c>
      <c r="G90" s="115">
        <v>20.195755978680825</v>
      </c>
      <c r="H90" s="115">
        <v>22.313699913727984</v>
      </c>
    </row>
    <row r="92" spans="1:8" x14ac:dyDescent="0.2">
      <c r="A92" t="s">
        <v>190</v>
      </c>
      <c r="B92" s="115">
        <v>100</v>
      </c>
      <c r="C92" s="115">
        <v>98.947729315184247</v>
      </c>
      <c r="D92" s="115">
        <v>96.811154034627791</v>
      </c>
      <c r="E92" s="115">
        <v>94.048965131520845</v>
      </c>
      <c r="F92" s="115">
        <v>90.791549281141727</v>
      </c>
      <c r="G92" s="115">
        <v>87.393703691518638</v>
      </c>
      <c r="H92" s="115">
        <v>83.896639556165837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9E8EA-BD29-42B3-8826-CDAD6EFDCA97}">
  <dimension ref="A1:GE220"/>
  <sheetViews>
    <sheetView zoomScale="55" zoomScaleNormal="55" workbookViewId="0">
      <selection activeCell="G82" sqref="G82"/>
    </sheetView>
  </sheetViews>
  <sheetFormatPr defaultRowHeight="13" x14ac:dyDescent="0.2"/>
  <cols>
    <col min="1" max="1" width="9"/>
    <col min="2" max="4" width="9.08984375" bestFit="1" customWidth="1"/>
    <col min="5" max="8" width="9.26953125" bestFit="1" customWidth="1"/>
    <col min="10" max="10" width="9.08984375" bestFit="1" customWidth="1"/>
    <col min="36" max="37" width="9.08984375" bestFit="1" customWidth="1"/>
    <col min="40" max="40" width="10.90625" bestFit="1" customWidth="1"/>
    <col min="41" max="46" width="11" bestFit="1" customWidth="1"/>
    <col min="47" max="47" width="9.08984375" bestFit="1" customWidth="1"/>
    <col min="49" max="49" width="12.7265625" bestFit="1" customWidth="1"/>
    <col min="50" max="57" width="9.08984375" bestFit="1" customWidth="1"/>
    <col min="65" max="65" width="9.26953125" bestFit="1" customWidth="1"/>
    <col min="68" max="68" width="9.26953125" bestFit="1" customWidth="1"/>
    <col min="69" max="69" width="10.26953125" bestFit="1" customWidth="1"/>
    <col min="81" max="81" width="9.26953125" bestFit="1" customWidth="1"/>
    <col min="84" max="84" width="9.26953125" bestFit="1" customWidth="1"/>
    <col min="85" max="85" width="10.26953125" bestFit="1" customWidth="1"/>
    <col min="98" max="98" width="9.26953125" bestFit="1" customWidth="1"/>
    <col min="101" max="101" width="9.26953125" bestFit="1" customWidth="1"/>
    <col min="102" max="102" width="10.26953125" bestFit="1" customWidth="1"/>
    <col min="115" max="115" width="9.26953125" bestFit="1" customWidth="1"/>
    <col min="118" max="118" width="9.26953125" bestFit="1" customWidth="1"/>
    <col min="119" max="119" width="10.26953125" bestFit="1" customWidth="1"/>
    <col min="132" max="132" width="9.26953125" bestFit="1" customWidth="1"/>
    <col min="135" max="135" width="9.26953125" bestFit="1" customWidth="1"/>
    <col min="136" max="136" width="10.26953125" bestFit="1" customWidth="1"/>
    <col min="149" max="149" width="9.26953125" bestFit="1" customWidth="1"/>
    <col min="152" max="152" width="9.26953125" bestFit="1" customWidth="1"/>
    <col min="153" max="153" width="10.26953125" bestFit="1" customWidth="1"/>
    <col min="166" max="166" width="9.26953125" bestFit="1" customWidth="1"/>
    <col min="169" max="169" width="9.26953125" bestFit="1" customWidth="1"/>
    <col min="170" max="170" width="10.26953125" bestFit="1" customWidth="1"/>
    <col min="179" max="185" width="9.54296875" bestFit="1" customWidth="1"/>
  </cols>
  <sheetData>
    <row r="1" spans="1:187" x14ac:dyDescent="0.2">
      <c r="A1" s="3"/>
      <c r="J1" s="69"/>
      <c r="K1" s="18"/>
      <c r="L1" s="69"/>
      <c r="M1" s="18"/>
      <c r="N1" s="69"/>
      <c r="O1" s="18"/>
      <c r="BH1" s="30" t="str">
        <f>BI30</f>
        <v>2015年</v>
      </c>
      <c r="BX1" s="30" t="str">
        <f>BY30</f>
        <v>2020年</v>
      </c>
      <c r="CO1" s="30" t="str">
        <f>CP30</f>
        <v>2025年</v>
      </c>
      <c r="DF1" s="30" t="str">
        <f>DG30</f>
        <v>2030年</v>
      </c>
      <c r="DW1" s="30" t="str">
        <f>DX30</f>
        <v>2035年</v>
      </c>
      <c r="EN1" s="30" t="str">
        <f>EO30</f>
        <v>2040年</v>
      </c>
      <c r="FE1" s="30" t="str">
        <f>FF30</f>
        <v>2045年</v>
      </c>
    </row>
    <row r="2" spans="1:187" x14ac:dyDescent="0.2">
      <c r="A2" s="82"/>
      <c r="BK2" t="s">
        <v>96</v>
      </c>
      <c r="BT2" t="s">
        <v>327</v>
      </c>
      <c r="BV2" t="s">
        <v>328</v>
      </c>
      <c r="CA2" t="s">
        <v>96</v>
      </c>
      <c r="CJ2" t="s">
        <v>327</v>
      </c>
      <c r="CL2" t="s">
        <v>328</v>
      </c>
      <c r="CR2" t="s">
        <v>96</v>
      </c>
      <c r="DA2" t="s">
        <v>327</v>
      </c>
      <c r="DC2" t="s">
        <v>328</v>
      </c>
      <c r="DI2" t="s">
        <v>96</v>
      </c>
      <c r="DR2" t="s">
        <v>327</v>
      </c>
      <c r="DT2" t="s">
        <v>328</v>
      </c>
      <c r="DZ2" t="s">
        <v>96</v>
      </c>
      <c r="EI2" t="s">
        <v>327</v>
      </c>
      <c r="EK2" t="s">
        <v>328</v>
      </c>
      <c r="EQ2" t="s">
        <v>96</v>
      </c>
      <c r="EZ2" t="s">
        <v>327</v>
      </c>
      <c r="FB2" t="s">
        <v>328</v>
      </c>
      <c r="FH2" t="s">
        <v>96</v>
      </c>
      <c r="FQ2" t="s">
        <v>327</v>
      </c>
      <c r="FS2" t="s">
        <v>328</v>
      </c>
      <c r="FV2" t="s">
        <v>329</v>
      </c>
    </row>
    <row r="3" spans="1:187" x14ac:dyDescent="0.2">
      <c r="C3" s="131" t="s">
        <v>324</v>
      </c>
      <c r="D3" s="35">
        <f>D26-C26</f>
        <v>-10636</v>
      </c>
      <c r="E3" s="35">
        <f>E26-C26</f>
        <v>-27776</v>
      </c>
      <c r="F3" s="35">
        <f>F26-C26</f>
        <v>-51055</v>
      </c>
      <c r="G3" s="35">
        <f>G26-C26</f>
        <v>-78479</v>
      </c>
      <c r="H3" s="35">
        <f>H26-C26</f>
        <v>-98828</v>
      </c>
      <c r="J3" s="3" t="s">
        <v>59</v>
      </c>
      <c r="Q3" s="16"/>
      <c r="T3" t="s">
        <v>115</v>
      </c>
      <c r="AF3" t="s">
        <v>114</v>
      </c>
      <c r="AK3" t="s">
        <v>187</v>
      </c>
      <c r="AW3" t="s">
        <v>187</v>
      </c>
      <c r="BK3" s="27" t="s">
        <v>61</v>
      </c>
      <c r="BL3" s="27" t="s">
        <v>63</v>
      </c>
      <c r="BM3" s="27"/>
      <c r="BN3" s="27"/>
      <c r="BO3" s="27" t="s">
        <v>64</v>
      </c>
      <c r="BP3" s="27"/>
      <c r="BQ3" s="27"/>
      <c r="BR3" s="27"/>
      <c r="BT3" s="146" t="s">
        <v>325</v>
      </c>
      <c r="BU3" s="146"/>
      <c r="BV3" t="s">
        <v>325</v>
      </c>
      <c r="CA3" s="27" t="s">
        <v>61</v>
      </c>
      <c r="CB3" s="27" t="s">
        <v>63</v>
      </c>
      <c r="CC3" s="27"/>
      <c r="CD3" s="27"/>
      <c r="CE3" s="27" t="s">
        <v>64</v>
      </c>
      <c r="CF3" s="27"/>
      <c r="CG3" s="27"/>
      <c r="CH3" s="27"/>
      <c r="CJ3" s="146" t="s">
        <v>325</v>
      </c>
      <c r="CK3" s="146"/>
      <c r="CL3" t="s">
        <v>325</v>
      </c>
      <c r="CR3" s="27" t="s">
        <v>61</v>
      </c>
      <c r="CS3" s="27" t="s">
        <v>63</v>
      </c>
      <c r="CT3" s="27"/>
      <c r="CU3" s="27"/>
      <c r="CV3" s="27" t="s">
        <v>64</v>
      </c>
      <c r="CW3" s="27"/>
      <c r="CX3" s="27"/>
      <c r="CY3" s="27"/>
      <c r="DA3" s="146" t="s">
        <v>325</v>
      </c>
      <c r="DB3" s="146"/>
      <c r="DC3" t="s">
        <v>325</v>
      </c>
      <c r="DI3" s="27" t="s">
        <v>61</v>
      </c>
      <c r="DJ3" s="27" t="s">
        <v>63</v>
      </c>
      <c r="DK3" s="27"/>
      <c r="DL3" s="27"/>
      <c r="DM3" s="27" t="s">
        <v>64</v>
      </c>
      <c r="DN3" s="27"/>
      <c r="DO3" s="27"/>
      <c r="DP3" s="27"/>
      <c r="DR3" s="146" t="s">
        <v>325</v>
      </c>
      <c r="DS3" s="146"/>
      <c r="DT3" t="s">
        <v>325</v>
      </c>
      <c r="DZ3" s="27" t="s">
        <v>61</v>
      </c>
      <c r="EA3" s="27" t="s">
        <v>63</v>
      </c>
      <c r="EB3" s="27"/>
      <c r="EC3" s="27"/>
      <c r="ED3" s="27" t="s">
        <v>64</v>
      </c>
      <c r="EE3" s="27"/>
      <c r="EF3" s="27"/>
      <c r="EG3" s="27"/>
      <c r="EI3" s="146" t="s">
        <v>325</v>
      </c>
      <c r="EJ3" s="146"/>
      <c r="EK3" t="s">
        <v>325</v>
      </c>
      <c r="EQ3" s="27" t="s">
        <v>61</v>
      </c>
      <c r="ER3" s="27" t="s">
        <v>63</v>
      </c>
      <c r="ES3" s="27"/>
      <c r="ET3" s="27"/>
      <c r="EU3" s="27" t="s">
        <v>64</v>
      </c>
      <c r="EV3" s="27"/>
      <c r="EW3" s="27"/>
      <c r="EX3" s="27"/>
      <c r="EZ3" s="146" t="s">
        <v>325</v>
      </c>
      <c r="FA3" s="146"/>
      <c r="FB3" t="s">
        <v>325</v>
      </c>
      <c r="FH3" s="27" t="s">
        <v>61</v>
      </c>
      <c r="FI3" s="27" t="s">
        <v>63</v>
      </c>
      <c r="FJ3" s="27"/>
      <c r="FK3" s="27"/>
      <c r="FL3" s="27" t="s">
        <v>64</v>
      </c>
      <c r="FM3" s="27"/>
      <c r="FN3" s="27"/>
      <c r="FO3" s="27"/>
      <c r="FQ3" s="146" t="s">
        <v>325</v>
      </c>
      <c r="FR3" s="146"/>
      <c r="FS3" t="s">
        <v>325</v>
      </c>
      <c r="FV3" s="136"/>
      <c r="FW3" s="136">
        <v>2015</v>
      </c>
      <c r="FX3" s="136">
        <v>2020</v>
      </c>
      <c r="FY3" s="136">
        <v>2025</v>
      </c>
      <c r="FZ3" s="136">
        <v>2030</v>
      </c>
      <c r="GA3" s="136">
        <v>2035</v>
      </c>
      <c r="GB3" s="136">
        <v>2040</v>
      </c>
      <c r="GC3" s="136">
        <v>2045</v>
      </c>
      <c r="GE3" t="s">
        <v>319</v>
      </c>
    </row>
    <row r="4" spans="1:187" ht="13.5" thickBot="1" x14ac:dyDescent="0.2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180</v>
      </c>
      <c r="J4" s="5" t="s">
        <v>61</v>
      </c>
      <c r="K4" s="5" t="str">
        <f>B4</f>
        <v>2015年</v>
      </c>
      <c r="L4" s="5" t="str">
        <f t="shared" ref="L4:Q4" si="0">C4</f>
        <v>2020年</v>
      </c>
      <c r="M4" s="5" t="str">
        <f t="shared" si="0"/>
        <v>2025年</v>
      </c>
      <c r="N4" s="5" t="str">
        <f t="shared" si="0"/>
        <v>2030年</v>
      </c>
      <c r="O4" s="5" t="str">
        <f t="shared" si="0"/>
        <v>2035年</v>
      </c>
      <c r="P4" s="5" t="str">
        <f t="shared" si="0"/>
        <v>2040年</v>
      </c>
      <c r="Q4" s="5" t="str">
        <f t="shared" si="0"/>
        <v>2045年</v>
      </c>
      <c r="T4" s="43"/>
      <c r="U4" s="43" t="str">
        <f t="shared" ref="U4:AA4" si="1">K4</f>
        <v>2015年</v>
      </c>
      <c r="V4" s="43" t="str">
        <f t="shared" si="1"/>
        <v>2020年</v>
      </c>
      <c r="W4" s="43" t="str">
        <f t="shared" si="1"/>
        <v>2025年</v>
      </c>
      <c r="X4" s="43" t="str">
        <f t="shared" si="1"/>
        <v>2030年</v>
      </c>
      <c r="Y4" s="43" t="str">
        <f t="shared" si="1"/>
        <v>2035年</v>
      </c>
      <c r="Z4" s="43" t="str">
        <f t="shared" si="1"/>
        <v>2040年</v>
      </c>
      <c r="AA4" s="43" t="str">
        <f t="shared" si="1"/>
        <v>2045年</v>
      </c>
      <c r="AK4" s="43"/>
      <c r="AL4" s="43" t="str">
        <f t="shared" ref="AL4:AR4" si="2">U4</f>
        <v>2015年</v>
      </c>
      <c r="AM4" s="43" t="str">
        <f t="shared" si="2"/>
        <v>2020年</v>
      </c>
      <c r="AN4" s="43" t="str">
        <f t="shared" si="2"/>
        <v>2025年</v>
      </c>
      <c r="AO4" s="43" t="str">
        <f t="shared" si="2"/>
        <v>2030年</v>
      </c>
      <c r="AP4" s="43" t="str">
        <f t="shared" si="2"/>
        <v>2035年</v>
      </c>
      <c r="AQ4" s="43" t="str">
        <f t="shared" si="2"/>
        <v>2040年</v>
      </c>
      <c r="AR4" s="43" t="str">
        <f t="shared" si="2"/>
        <v>2045年</v>
      </c>
      <c r="AW4" s="27" t="s">
        <v>61</v>
      </c>
      <c r="AX4" s="27" t="s">
        <v>63</v>
      </c>
      <c r="AY4" s="27"/>
      <c r="AZ4" s="27"/>
      <c r="BA4" s="27" t="s">
        <v>64</v>
      </c>
      <c r="BB4" s="27"/>
      <c r="BC4" s="27"/>
      <c r="BD4" s="27"/>
      <c r="BE4" s="4"/>
      <c r="BK4" s="28"/>
      <c r="BL4" s="27" t="s">
        <v>7</v>
      </c>
      <c r="BM4" s="27" t="s">
        <v>65</v>
      </c>
      <c r="BN4" s="27" t="s">
        <v>66</v>
      </c>
      <c r="BO4" s="27" t="s">
        <v>7</v>
      </c>
      <c r="BP4" s="27" t="s">
        <v>65</v>
      </c>
      <c r="BQ4" s="27" t="s">
        <v>66</v>
      </c>
      <c r="BR4" s="27" t="s">
        <v>67</v>
      </c>
      <c r="BT4" s="4" t="s">
        <v>122</v>
      </c>
      <c r="BU4" s="4" t="s">
        <v>126</v>
      </c>
      <c r="BV4" t="s">
        <v>122</v>
      </c>
      <c r="BW4" t="s">
        <v>126</v>
      </c>
      <c r="CA4" s="28"/>
      <c r="CB4" s="27" t="s">
        <v>7</v>
      </c>
      <c r="CC4" s="27" t="s">
        <v>65</v>
      </c>
      <c r="CD4" s="27" t="s">
        <v>66</v>
      </c>
      <c r="CE4" s="27" t="s">
        <v>7</v>
      </c>
      <c r="CF4" s="27" t="s">
        <v>65</v>
      </c>
      <c r="CG4" s="27" t="s">
        <v>66</v>
      </c>
      <c r="CH4" s="27" t="s">
        <v>67</v>
      </c>
      <c r="CJ4" s="4" t="s">
        <v>122</v>
      </c>
      <c r="CK4" s="4" t="s">
        <v>126</v>
      </c>
      <c r="CL4" t="s">
        <v>122</v>
      </c>
      <c r="CM4" t="s">
        <v>126</v>
      </c>
      <c r="CR4" s="28"/>
      <c r="CS4" s="27" t="s">
        <v>7</v>
      </c>
      <c r="CT4" s="27" t="s">
        <v>65</v>
      </c>
      <c r="CU4" s="27" t="s">
        <v>66</v>
      </c>
      <c r="CV4" s="27" t="s">
        <v>7</v>
      </c>
      <c r="CW4" s="27" t="s">
        <v>65</v>
      </c>
      <c r="CX4" s="27" t="s">
        <v>66</v>
      </c>
      <c r="CY4" s="27" t="s">
        <v>67</v>
      </c>
      <c r="DA4" s="4" t="s">
        <v>122</v>
      </c>
      <c r="DB4" s="4" t="s">
        <v>126</v>
      </c>
      <c r="DC4" t="s">
        <v>122</v>
      </c>
      <c r="DD4" t="s">
        <v>126</v>
      </c>
      <c r="DI4" s="28"/>
      <c r="DJ4" s="27" t="s">
        <v>7</v>
      </c>
      <c r="DK4" s="27" t="s">
        <v>65</v>
      </c>
      <c r="DL4" s="27" t="s">
        <v>66</v>
      </c>
      <c r="DM4" s="27" t="s">
        <v>7</v>
      </c>
      <c r="DN4" s="27" t="s">
        <v>65</v>
      </c>
      <c r="DO4" s="27" t="s">
        <v>66</v>
      </c>
      <c r="DP4" s="27" t="s">
        <v>67</v>
      </c>
      <c r="DR4" s="4" t="s">
        <v>122</v>
      </c>
      <c r="DS4" s="4" t="s">
        <v>126</v>
      </c>
      <c r="DT4" t="s">
        <v>122</v>
      </c>
      <c r="DU4" t="s">
        <v>126</v>
      </c>
      <c r="DZ4" s="28"/>
      <c r="EA4" s="27" t="s">
        <v>7</v>
      </c>
      <c r="EB4" s="27" t="s">
        <v>65</v>
      </c>
      <c r="EC4" s="27" t="s">
        <v>66</v>
      </c>
      <c r="ED4" s="27" t="s">
        <v>7</v>
      </c>
      <c r="EE4" s="27" t="s">
        <v>65</v>
      </c>
      <c r="EF4" s="27" t="s">
        <v>66</v>
      </c>
      <c r="EG4" s="27" t="s">
        <v>67</v>
      </c>
      <c r="EI4" s="4" t="s">
        <v>122</v>
      </c>
      <c r="EJ4" s="4" t="s">
        <v>126</v>
      </c>
      <c r="EK4" t="s">
        <v>122</v>
      </c>
      <c r="EL4" t="s">
        <v>126</v>
      </c>
      <c r="EQ4" s="28"/>
      <c r="ER4" s="27" t="s">
        <v>7</v>
      </c>
      <c r="ES4" s="27" t="s">
        <v>65</v>
      </c>
      <c r="ET4" s="27" t="s">
        <v>66</v>
      </c>
      <c r="EU4" s="27" t="s">
        <v>7</v>
      </c>
      <c r="EV4" s="27" t="s">
        <v>65</v>
      </c>
      <c r="EW4" s="27" t="s">
        <v>66</v>
      </c>
      <c r="EX4" s="27" t="s">
        <v>67</v>
      </c>
      <c r="EZ4" s="4" t="s">
        <v>122</v>
      </c>
      <c r="FA4" s="4" t="s">
        <v>126</v>
      </c>
      <c r="FB4" t="s">
        <v>122</v>
      </c>
      <c r="FC4" t="s">
        <v>126</v>
      </c>
      <c r="FH4" s="28"/>
      <c r="FI4" s="27" t="s">
        <v>7</v>
      </c>
      <c r="FJ4" s="27" t="s">
        <v>65</v>
      </c>
      <c r="FK4" s="27" t="s">
        <v>66</v>
      </c>
      <c r="FL4" s="27" t="s">
        <v>7</v>
      </c>
      <c r="FM4" s="27" t="s">
        <v>65</v>
      </c>
      <c r="FN4" s="27" t="s">
        <v>66</v>
      </c>
      <c r="FO4" s="27" t="s">
        <v>67</v>
      </c>
      <c r="FQ4" s="4" t="s">
        <v>122</v>
      </c>
      <c r="FR4" s="4" t="s">
        <v>126</v>
      </c>
      <c r="FS4" t="s">
        <v>122</v>
      </c>
      <c r="FT4" t="s">
        <v>126</v>
      </c>
      <c r="FV4" s="136" t="s">
        <v>122</v>
      </c>
      <c r="FW4" s="42">
        <f>BV5</f>
        <v>297499.97979213647</v>
      </c>
      <c r="FX4" s="42">
        <f>CL5</f>
        <v>322671.00693402614</v>
      </c>
      <c r="FY4" s="42">
        <f>DC5</f>
        <v>343531.10314688063</v>
      </c>
      <c r="FZ4" s="42">
        <f>DT5</f>
        <v>351540.88854317763</v>
      </c>
      <c r="GA4" s="42">
        <f>EK5</f>
        <v>350425.40020726138</v>
      </c>
      <c r="GB4" s="42">
        <f>FB5</f>
        <v>351667.79152010666</v>
      </c>
      <c r="GC4" s="42">
        <f>FS5</f>
        <v>353218.5707681913</v>
      </c>
      <c r="GE4" s="45">
        <f>GC4/FX4</f>
        <v>1.0946709285238354</v>
      </c>
    </row>
    <row r="5" spans="1:187" x14ac:dyDescent="0.2">
      <c r="A5" s="18" t="s">
        <v>7</v>
      </c>
      <c r="B5" s="114">
        <f>①データ貼り付け!B5</f>
        <v>577513</v>
      </c>
      <c r="C5" s="114">
        <f>①データ貼り付け!C5</f>
        <v>571436</v>
      </c>
      <c r="D5" s="114">
        <f>①データ貼り付け!D5</f>
        <v>559097</v>
      </c>
      <c r="E5" s="114">
        <f>①データ貼り付け!E5</f>
        <v>543145</v>
      </c>
      <c r="F5" s="114">
        <f>①データ貼り付け!F5</f>
        <v>524333</v>
      </c>
      <c r="G5" s="114">
        <f>①データ貼り付け!G5</f>
        <v>504710</v>
      </c>
      <c r="H5" s="114">
        <f>①データ貼り付け!H5</f>
        <v>484514</v>
      </c>
      <c r="I5" s="18"/>
      <c r="J5" s="66" t="s">
        <v>7</v>
      </c>
      <c r="K5" s="67">
        <f>B5</f>
        <v>577513</v>
      </c>
      <c r="L5" s="67">
        <f t="shared" ref="L5:Q6" si="3">C5</f>
        <v>571436</v>
      </c>
      <c r="M5" s="67">
        <f t="shared" si="3"/>
        <v>559097</v>
      </c>
      <c r="N5" s="67">
        <f t="shared" si="3"/>
        <v>543145</v>
      </c>
      <c r="O5" s="67">
        <f t="shared" si="3"/>
        <v>524333</v>
      </c>
      <c r="P5" s="67">
        <f t="shared" si="3"/>
        <v>504710</v>
      </c>
      <c r="Q5" s="67">
        <f t="shared" si="3"/>
        <v>484514</v>
      </c>
      <c r="T5" s="43" t="s">
        <v>100</v>
      </c>
      <c r="U5" s="42">
        <f>AL5</f>
        <v>4702.5470999999998</v>
      </c>
      <c r="V5" s="42">
        <f>AM5*(1-$AF5*1)</f>
        <v>5026.8303156199991</v>
      </c>
      <c r="W5" s="42">
        <f>AN5*(1-$AF5*2)</f>
        <v>5260.2553018799999</v>
      </c>
      <c r="X5" s="42">
        <f>AO5*(1-$AF5*3)</f>
        <v>5239.0459606100003</v>
      </c>
      <c r="Y5" s="42">
        <f>AP5*(1-$AF5*4)</f>
        <v>5056.9656519200007</v>
      </c>
      <c r="Z5" s="42">
        <f>AQ5*(1-$AF5*5)</f>
        <v>4920.3959804999995</v>
      </c>
      <c r="AA5" s="42">
        <f>AR5*(1-$AF5*6)</f>
        <v>4803.38374656</v>
      </c>
      <c r="AF5" s="97">
        <f>'⓪基礎データ設定'!AB5</f>
        <v>2.9000000000000001E-2</v>
      </c>
      <c r="AK5" s="43" t="s">
        <v>100</v>
      </c>
      <c r="AL5" s="42">
        <f>AY6</f>
        <v>4702.5470999999998</v>
      </c>
      <c r="AM5" s="42">
        <f>AY7</f>
        <v>5176.9622199999994</v>
      </c>
      <c r="AN5" s="42">
        <f>AY8</f>
        <v>5584.1351400000003</v>
      </c>
      <c r="AO5" s="42">
        <f>AY9</f>
        <v>5738.2759700000006</v>
      </c>
      <c r="AP5" s="42">
        <f>AY10</f>
        <v>5720.5493800000004</v>
      </c>
      <c r="AQ5" s="42">
        <f>AY11</f>
        <v>5754.8490999999995</v>
      </c>
      <c r="AR5" s="42">
        <f>AY12</f>
        <v>5815.2345599999999</v>
      </c>
      <c r="AW5" s="28"/>
      <c r="AX5" s="27" t="s">
        <v>7</v>
      </c>
      <c r="AY5" s="27" t="s">
        <v>65</v>
      </c>
      <c r="AZ5" s="27" t="s">
        <v>66</v>
      </c>
      <c r="BA5" s="27" t="s">
        <v>7</v>
      </c>
      <c r="BB5" s="27" t="s">
        <v>65</v>
      </c>
      <c r="BC5" s="27" t="s">
        <v>66</v>
      </c>
      <c r="BD5" s="27" t="s">
        <v>67</v>
      </c>
      <c r="BE5" s="4"/>
      <c r="BK5" s="32" t="s">
        <v>97</v>
      </c>
      <c r="BL5" s="87">
        <f>SUM(BL6:BL14)</f>
        <v>4834.3040299999993</v>
      </c>
      <c r="BM5" s="87">
        <f t="shared" ref="BM5:BR5" si="4">SUM(BM6:BM14)</f>
        <v>4702.5470999999998</v>
      </c>
      <c r="BN5" s="87">
        <f t="shared" si="4"/>
        <v>131.75693000000001</v>
      </c>
      <c r="BO5" s="87">
        <f t="shared" si="4"/>
        <v>30611.336889999999</v>
      </c>
      <c r="BP5" s="87">
        <f t="shared" si="4"/>
        <v>6236.9475000000002</v>
      </c>
      <c r="BQ5" s="87">
        <f t="shared" si="4"/>
        <v>18543.891919999998</v>
      </c>
      <c r="BR5" s="87">
        <f t="shared" si="4"/>
        <v>5830.4974700000002</v>
      </c>
      <c r="BS5" s="4"/>
      <c r="BT5" s="4" t="s">
        <v>326</v>
      </c>
      <c r="BU5" s="4" t="s">
        <v>326</v>
      </c>
      <c r="BV5" s="135">
        <f>SUM(BV6:BV14)</f>
        <v>297499.97979213647</v>
      </c>
      <c r="BW5" s="135">
        <f>SUM(BW6:BW14)</f>
        <v>5790741.4653097969</v>
      </c>
      <c r="CA5" s="32" t="s">
        <v>97</v>
      </c>
      <c r="CB5" s="88">
        <f>SUM(CB6:CB14)</f>
        <v>5322.6058099999991</v>
      </c>
      <c r="CC5" s="88">
        <f t="shared" ref="CC5:CH5" si="5">SUM(CC6:CC14)</f>
        <v>5176.9622199999994</v>
      </c>
      <c r="CD5" s="88">
        <f t="shared" si="5"/>
        <v>145.64359000000002</v>
      </c>
      <c r="CE5" s="88">
        <f t="shared" si="5"/>
        <v>31486.100469999998</v>
      </c>
      <c r="CF5" s="88">
        <f t="shared" si="5"/>
        <v>6511.5750600000001</v>
      </c>
      <c r="CG5" s="88">
        <f t="shared" si="5"/>
        <v>19073.013740000002</v>
      </c>
      <c r="CH5" s="88">
        <f t="shared" si="5"/>
        <v>5901.5116699999999</v>
      </c>
      <c r="CI5" s="4"/>
      <c r="CJ5" s="4" t="s">
        <v>326</v>
      </c>
      <c r="CK5" s="4" t="s">
        <v>326</v>
      </c>
      <c r="CL5" s="135">
        <f>SUM(CL6:CL14)</f>
        <v>322671.00693402614</v>
      </c>
      <c r="CM5" s="135">
        <f>SUM(CM6:CM14)</f>
        <v>5932374.6016271003</v>
      </c>
      <c r="CR5" s="32" t="s">
        <v>97</v>
      </c>
      <c r="CS5" s="90">
        <f>SUM(CS6:CS14)</f>
        <v>5743.4552000000003</v>
      </c>
      <c r="CT5" s="90">
        <f t="shared" ref="CT5:CY5" si="6">SUM(CT6:CT14)</f>
        <v>5584.1351400000003</v>
      </c>
      <c r="CU5" s="90">
        <f t="shared" si="6"/>
        <v>159.32006000000001</v>
      </c>
      <c r="CV5" s="90">
        <f t="shared" si="6"/>
        <v>31820.508959999999</v>
      </c>
      <c r="CW5" s="90">
        <f t="shared" si="6"/>
        <v>6667.2942700000003</v>
      </c>
      <c r="CX5" s="90">
        <f t="shared" si="6"/>
        <v>19273.247589999999</v>
      </c>
      <c r="CY5" s="90">
        <f t="shared" si="6"/>
        <v>5879.9670999999998</v>
      </c>
      <c r="CZ5" s="4"/>
      <c r="DA5" s="4" t="s">
        <v>326</v>
      </c>
      <c r="DB5" s="4" t="s">
        <v>326</v>
      </c>
      <c r="DC5" s="135">
        <f>SUM(DC6:DC14)</f>
        <v>343531.10314688063</v>
      </c>
      <c r="DD5" s="135">
        <f>SUM(DD6:DD14)</f>
        <v>5974034.5263688173</v>
      </c>
      <c r="DI5" s="32" t="s">
        <v>97</v>
      </c>
      <c r="DJ5" s="92">
        <f>SUM(DJ6:DJ14)</f>
        <v>5902.2869100000007</v>
      </c>
      <c r="DK5" s="92">
        <f t="shared" ref="DK5:DP5" si="7">SUM(DK6:DK14)</f>
        <v>5738.2759700000006</v>
      </c>
      <c r="DL5" s="92">
        <f t="shared" si="7"/>
        <v>164.01094000000001</v>
      </c>
      <c r="DM5" s="92">
        <f t="shared" si="7"/>
        <v>31784.96198</v>
      </c>
      <c r="DN5" s="92">
        <f t="shared" si="7"/>
        <v>6718.9581099999996</v>
      </c>
      <c r="DO5" s="92">
        <f t="shared" si="7"/>
        <v>19243.698660000002</v>
      </c>
      <c r="DP5" s="92">
        <f t="shared" si="7"/>
        <v>5822.3052100000004</v>
      </c>
      <c r="DQ5" s="4"/>
      <c r="DR5" s="4" t="s">
        <v>326</v>
      </c>
      <c r="DS5" s="4" t="s">
        <v>326</v>
      </c>
      <c r="DT5" s="135">
        <f>SUM(DT6:DT14)</f>
        <v>351540.88854317763</v>
      </c>
      <c r="DU5" s="135">
        <f>SUM(DU6:DU14)</f>
        <v>5967436.5656463429</v>
      </c>
      <c r="DZ5" s="32" t="s">
        <v>97</v>
      </c>
      <c r="EA5" s="93">
        <f>SUM(EA6:EA14)</f>
        <v>5883.5182700000005</v>
      </c>
      <c r="EB5" s="93">
        <f t="shared" ref="EB5:EG5" si="8">SUM(EB6:EB14)</f>
        <v>5720.5493800000004</v>
      </c>
      <c r="EC5" s="93">
        <f t="shared" si="8"/>
        <v>162.96888999999999</v>
      </c>
      <c r="ED5" s="93">
        <f t="shared" si="8"/>
        <v>31418.268320000003</v>
      </c>
      <c r="EE5" s="93">
        <f t="shared" si="8"/>
        <v>6682.7943099999993</v>
      </c>
      <c r="EF5" s="93">
        <f t="shared" si="8"/>
        <v>19012.952430000001</v>
      </c>
      <c r="EG5" s="93">
        <f t="shared" si="8"/>
        <v>5722.5215800000005</v>
      </c>
      <c r="EH5" s="4"/>
      <c r="EI5" s="4" t="s">
        <v>326</v>
      </c>
      <c r="EJ5" s="4" t="s">
        <v>326</v>
      </c>
      <c r="EK5" s="135">
        <f>SUM(EK6:EK14)</f>
        <v>350425.40020726138</v>
      </c>
      <c r="EL5" s="135">
        <f>SUM(EL6:EL14)</f>
        <v>5913118.562673917</v>
      </c>
      <c r="EQ5" s="32" t="s">
        <v>97</v>
      </c>
      <c r="ER5" s="95">
        <f>SUM(ER6:ER14)</f>
        <v>5919.1582199999993</v>
      </c>
      <c r="ES5" s="95">
        <f t="shared" ref="ES5:EX5" si="9">SUM(ES6:ES14)</f>
        <v>5754.8490999999995</v>
      </c>
      <c r="ET5" s="95">
        <f t="shared" si="9"/>
        <v>164.30912000000001</v>
      </c>
      <c r="EU5" s="95">
        <f t="shared" si="9"/>
        <v>31062.258940000003</v>
      </c>
      <c r="EV5" s="95">
        <f t="shared" si="9"/>
        <v>6646.8140100000001</v>
      </c>
      <c r="EW5" s="95">
        <f t="shared" si="9"/>
        <v>18810.631740000001</v>
      </c>
      <c r="EX5" s="95">
        <f t="shared" si="9"/>
        <v>5604.8131899999998</v>
      </c>
      <c r="EY5" s="4"/>
      <c r="EZ5" s="4" t="s">
        <v>326</v>
      </c>
      <c r="FA5" s="4" t="s">
        <v>326</v>
      </c>
      <c r="FB5" s="135">
        <f>SUM(FB6:FB14)</f>
        <v>351667.79152010666</v>
      </c>
      <c r="FC5" s="135">
        <f>SUM(FC6:FC14)</f>
        <v>5847476.5515853269</v>
      </c>
      <c r="FH5" s="32" t="s">
        <v>97</v>
      </c>
      <c r="FI5" s="96">
        <f>SUM(FI6:FI14)</f>
        <v>5982.5928400000003</v>
      </c>
      <c r="FJ5" s="96">
        <f t="shared" ref="FJ5:FO5" si="10">SUM(FJ6:FJ14)</f>
        <v>5815.2345599999999</v>
      </c>
      <c r="FK5" s="96">
        <f t="shared" si="10"/>
        <v>167.35828000000001</v>
      </c>
      <c r="FL5" s="96">
        <f t="shared" si="10"/>
        <v>30468.732929999998</v>
      </c>
      <c r="FM5" s="96">
        <f t="shared" si="10"/>
        <v>6555.7645699999994</v>
      </c>
      <c r="FN5" s="96">
        <f t="shared" si="10"/>
        <v>18473.58411</v>
      </c>
      <c r="FO5" s="96">
        <f t="shared" si="10"/>
        <v>5439.3842500000001</v>
      </c>
      <c r="FP5" s="4"/>
      <c r="FQ5" s="4" t="s">
        <v>326</v>
      </c>
      <c r="FR5" s="4" t="s">
        <v>326</v>
      </c>
      <c r="FS5" s="135">
        <f>SUM(FS6:FS14)</f>
        <v>353218.5707681913</v>
      </c>
      <c r="FT5" s="135">
        <f>SUM(FT6:FT14)</f>
        <v>5717461.3562797504</v>
      </c>
      <c r="FV5" s="137" t="s">
        <v>126</v>
      </c>
      <c r="FW5" s="42">
        <f>BW5</f>
        <v>5790741.4653097969</v>
      </c>
      <c r="FX5" s="42">
        <f>CM5</f>
        <v>5932374.6016271003</v>
      </c>
      <c r="FY5" s="42">
        <f>DD5</f>
        <v>5974034.5263688173</v>
      </c>
      <c r="FZ5" s="42">
        <f>DU5</f>
        <v>5967436.5656463429</v>
      </c>
      <c r="GA5" s="42">
        <f>EL5</f>
        <v>5913118.562673917</v>
      </c>
      <c r="GB5" s="42">
        <f>FC5</f>
        <v>5847476.5515853269</v>
      </c>
      <c r="GC5" s="42">
        <f>FT5</f>
        <v>5717461.3562797504</v>
      </c>
      <c r="GE5" s="45">
        <f>GC5/FX5</f>
        <v>0.96377281278083748</v>
      </c>
    </row>
    <row r="6" spans="1:187" ht="13.5" thickBot="1" x14ac:dyDescent="0.25">
      <c r="A6" t="s">
        <v>8</v>
      </c>
      <c r="B6" s="114">
        <f>①データ貼り付け!B6</f>
        <v>19945</v>
      </c>
      <c r="C6" s="114">
        <f>①データ貼り付け!C6</f>
        <v>18618</v>
      </c>
      <c r="D6" s="114">
        <f>①データ貼り付け!D6</f>
        <v>16736</v>
      </c>
      <c r="E6" s="114">
        <f>①データ貼り付け!E6</f>
        <v>15845</v>
      </c>
      <c r="F6" s="114">
        <f>①データ貼り付け!F6</f>
        <v>15142</v>
      </c>
      <c r="G6" s="114">
        <f>①データ貼り付け!G6</f>
        <v>14405</v>
      </c>
      <c r="H6" s="114">
        <f>①データ貼り付け!H6</f>
        <v>13594</v>
      </c>
      <c r="J6" s="6" t="s">
        <v>41</v>
      </c>
      <c r="K6" s="7">
        <f>B6</f>
        <v>19945</v>
      </c>
      <c r="L6" s="7">
        <f t="shared" si="3"/>
        <v>18618</v>
      </c>
      <c r="M6" s="7">
        <f t="shared" si="3"/>
        <v>16736</v>
      </c>
      <c r="N6" s="7">
        <f t="shared" si="3"/>
        <v>15845</v>
      </c>
      <c r="O6" s="7">
        <f t="shared" si="3"/>
        <v>15142</v>
      </c>
      <c r="P6" s="7">
        <f t="shared" si="3"/>
        <v>14405</v>
      </c>
      <c r="Q6" s="7">
        <f t="shared" si="3"/>
        <v>13594</v>
      </c>
      <c r="T6" s="43" t="s">
        <v>101</v>
      </c>
      <c r="U6" s="42">
        <f>AL6</f>
        <v>6236.9475000000002</v>
      </c>
      <c r="V6" s="42">
        <f>AM6*(1-$AF6*1)</f>
        <v>6283.6699329000003</v>
      </c>
      <c r="W6" s="42">
        <f>AN6*(1-$AF6*2)</f>
        <v>6200.5836711000002</v>
      </c>
      <c r="X6" s="42">
        <f>AO6*(1-$AF6*3)</f>
        <v>6013.4675084499995</v>
      </c>
      <c r="Y6" s="42">
        <f>AP6*(1-$AF6*4)</f>
        <v>5747.203106599999</v>
      </c>
      <c r="Z6" s="42">
        <f>AQ6*(1-$AF6*5)</f>
        <v>5483.6215582499999</v>
      </c>
      <c r="AA6" s="42">
        <f>AR6*(1-$AF6*6)</f>
        <v>5179.0540102999994</v>
      </c>
      <c r="AF6" s="98">
        <f>'⓪基礎データ設定'!AB6</f>
        <v>3.5000000000000003E-2</v>
      </c>
      <c r="AK6" s="43" t="s">
        <v>101</v>
      </c>
      <c r="AL6" s="42">
        <f>BB6</f>
        <v>6236.9475000000002</v>
      </c>
      <c r="AM6" s="42">
        <f>BB7</f>
        <v>6511.5750600000001</v>
      </c>
      <c r="AN6" s="42">
        <f>BB8</f>
        <v>6667.2942700000003</v>
      </c>
      <c r="AO6" s="42">
        <f>BB9</f>
        <v>6718.9581099999996</v>
      </c>
      <c r="AP6" s="42">
        <f>BB10</f>
        <v>6682.7943099999993</v>
      </c>
      <c r="AQ6" s="42">
        <f>BB11</f>
        <v>6646.8140100000001</v>
      </c>
      <c r="AR6" s="42">
        <f>BB12</f>
        <v>6555.7645699999994</v>
      </c>
      <c r="AW6" s="39" t="str">
        <f>AL4</f>
        <v>2015年</v>
      </c>
      <c r="AX6" s="86">
        <f>BL5</f>
        <v>4834.3040299999993</v>
      </c>
      <c r="AY6" s="86">
        <f t="shared" ref="AY6:BD6" si="11">BM5</f>
        <v>4702.5470999999998</v>
      </c>
      <c r="AZ6" s="86">
        <f t="shared" si="11"/>
        <v>131.75693000000001</v>
      </c>
      <c r="BA6" s="86">
        <f t="shared" si="11"/>
        <v>30611.336889999999</v>
      </c>
      <c r="BB6" s="86">
        <f t="shared" si="11"/>
        <v>6236.9475000000002</v>
      </c>
      <c r="BC6" s="86">
        <f t="shared" si="11"/>
        <v>18543.891919999998</v>
      </c>
      <c r="BD6" s="86">
        <f t="shared" si="11"/>
        <v>5830.4974700000002</v>
      </c>
      <c r="BE6" s="4"/>
      <c r="BK6" s="28" t="s">
        <v>41</v>
      </c>
      <c r="BL6" s="28">
        <f>BM6+BN6</f>
        <v>60.923950000000005</v>
      </c>
      <c r="BM6" s="28">
        <f t="shared" ref="BM6:BN14" si="12">BM32+BM58</f>
        <v>58.506990000000002</v>
      </c>
      <c r="BN6" s="28">
        <f t="shared" si="12"/>
        <v>2.41696</v>
      </c>
      <c r="BO6" s="28">
        <f>SUM(BP6:BR6)</f>
        <v>1297.7906699999999</v>
      </c>
      <c r="BP6" s="28">
        <f t="shared" ref="BP6:BR14" si="13">BP32+BP58</f>
        <v>148.68276</v>
      </c>
      <c r="BQ6" s="28">
        <f t="shared" si="13"/>
        <v>1069.9767299999999</v>
      </c>
      <c r="BR6" s="28">
        <f t="shared" si="13"/>
        <v>79.131180000000001</v>
      </c>
      <c r="BS6" s="4"/>
      <c r="BT6" s="134">
        <v>92.641763217133629</v>
      </c>
      <c r="BU6" s="134">
        <v>71.054325708037339</v>
      </c>
      <c r="BV6" s="135">
        <f>BT6*BL6</f>
        <v>5644.1021501524892</v>
      </c>
      <c r="BW6" s="135">
        <f>BU6*BO6</f>
        <v>92213.640967031999</v>
      </c>
      <c r="CA6" s="28" t="s">
        <v>41</v>
      </c>
      <c r="CB6" s="28">
        <f>CC6+CD6</f>
        <v>56.845209999999994</v>
      </c>
      <c r="CC6" s="28">
        <f t="shared" ref="CC6:CD14" si="14">CC32+CC58</f>
        <v>54.592169999999996</v>
      </c>
      <c r="CD6" s="28">
        <f t="shared" si="14"/>
        <v>2.2530399999999999</v>
      </c>
      <c r="CE6" s="28">
        <f>SUM(CF6:CH6)</f>
        <v>1211.2907400000001</v>
      </c>
      <c r="CF6" s="28">
        <f t="shared" ref="CF6:CH14" si="15">CF32+CF58</f>
        <v>138.73871</v>
      </c>
      <c r="CG6" s="28">
        <f t="shared" si="15"/>
        <v>998.66584000000012</v>
      </c>
      <c r="CH6" s="28">
        <f t="shared" si="15"/>
        <v>73.886189999999999</v>
      </c>
      <c r="CI6" s="4"/>
      <c r="CJ6" s="134">
        <v>92.641763217133629</v>
      </c>
      <c r="CK6" s="134">
        <v>71.054325708037339</v>
      </c>
      <c r="CL6" s="135">
        <f>CJ6*CB6</f>
        <v>5266.2404848482365</v>
      </c>
      <c r="CM6" s="135">
        <f>CK6*CE6</f>
        <v>86067.446767089583</v>
      </c>
      <c r="CR6" s="28" t="s">
        <v>41</v>
      </c>
      <c r="CS6" s="28">
        <f>CT6+CU6</f>
        <v>51.09892</v>
      </c>
      <c r="CT6" s="28">
        <f t="shared" ref="CT6:CU14" si="16">CT32+CT58</f>
        <v>49.073639999999997</v>
      </c>
      <c r="CU6" s="28">
        <f t="shared" si="16"/>
        <v>2.02528</v>
      </c>
      <c r="CV6" s="28">
        <f>SUM(CW6:CY6)</f>
        <v>1088.8468800000001</v>
      </c>
      <c r="CW6" s="28">
        <f t="shared" ref="CW6:CY14" si="17">CW32+CW58</f>
        <v>124.71412000000001</v>
      </c>
      <c r="CX6" s="28">
        <f t="shared" si="17"/>
        <v>897.71528000000001</v>
      </c>
      <c r="CY6" s="28">
        <f t="shared" si="17"/>
        <v>66.417479999999998</v>
      </c>
      <c r="CZ6" s="4"/>
      <c r="DA6" s="134">
        <v>92.641763217133629</v>
      </c>
      <c r="DB6" s="134">
        <v>71.054325708037339</v>
      </c>
      <c r="DC6" s="135">
        <f>DA6*CS6</f>
        <v>4733.8940472912536</v>
      </c>
      <c r="DD6" s="135">
        <f>DB6*CV6</f>
        <v>77367.280857700258</v>
      </c>
      <c r="DI6" s="28" t="s">
        <v>41</v>
      </c>
      <c r="DJ6" s="28">
        <f>DK6+DL6</f>
        <v>48.378349999999998</v>
      </c>
      <c r="DK6" s="28">
        <f t="shared" ref="DK6:DL14" si="18">DK32+DK58</f>
        <v>46.460909999999998</v>
      </c>
      <c r="DL6" s="28">
        <f t="shared" si="18"/>
        <v>1.91744</v>
      </c>
      <c r="DM6" s="28">
        <f>SUM(DN6:DP6)</f>
        <v>1030.87743</v>
      </c>
      <c r="DN6" s="28">
        <f t="shared" ref="DN6:DP14" si="19">DN32+DN58</f>
        <v>118.07424</v>
      </c>
      <c r="DO6" s="28">
        <f t="shared" si="19"/>
        <v>849.92156999999997</v>
      </c>
      <c r="DP6" s="28">
        <f t="shared" si="19"/>
        <v>62.881619999999998</v>
      </c>
      <c r="DQ6" s="4"/>
      <c r="DR6" s="134">
        <v>92.641763217133629</v>
      </c>
      <c r="DS6" s="134">
        <v>71.054325708037339</v>
      </c>
      <c r="DT6" s="135">
        <f>DR6*DJ6</f>
        <v>4481.8556455356165</v>
      </c>
      <c r="DU6" s="135">
        <f>DS6*DM6</f>
        <v>73248.30067628446</v>
      </c>
      <c r="DZ6" s="28" t="s">
        <v>41</v>
      </c>
      <c r="EA6" s="28">
        <f>EB6+EC6</f>
        <v>46.232189999999996</v>
      </c>
      <c r="EB6" s="28">
        <f t="shared" ref="EB6:EC14" si="20">EB32+EB58</f>
        <v>44.399789999999996</v>
      </c>
      <c r="EC6" s="28">
        <f t="shared" si="20"/>
        <v>1.8324</v>
      </c>
      <c r="ED6" s="28">
        <f>SUM(EE6:EG6)</f>
        <v>985.14174000000003</v>
      </c>
      <c r="EE6" s="28">
        <f t="shared" ref="EE6:EG14" si="21">EE32+EE58</f>
        <v>112.83613</v>
      </c>
      <c r="EF6" s="28">
        <f t="shared" si="21"/>
        <v>812.21407999999997</v>
      </c>
      <c r="EG6" s="28">
        <f t="shared" si="21"/>
        <v>60.091530000000006</v>
      </c>
      <c r="EH6" s="4"/>
      <c r="EI6" s="134">
        <v>92.641763217133629</v>
      </c>
      <c r="EJ6" s="134">
        <v>71.054325708037339</v>
      </c>
      <c r="EK6" s="135">
        <f>EI6*EA6</f>
        <v>4283.0315989895325</v>
      </c>
      <c r="EL6" s="135">
        <f>EJ6*ED6</f>
        <v>69998.582062542642</v>
      </c>
      <c r="EQ6" s="28" t="s">
        <v>41</v>
      </c>
      <c r="ER6" s="28">
        <f>ES6+ET6</f>
        <v>43.981850000000009</v>
      </c>
      <c r="ES6" s="28">
        <f t="shared" ref="ES6:ET14" si="22">ES32+ES58</f>
        <v>42.238650000000007</v>
      </c>
      <c r="ET6" s="28">
        <f t="shared" si="22"/>
        <v>1.7431999999999999</v>
      </c>
      <c r="EU6" s="28">
        <f>SUM(EV6:EX6)</f>
        <v>937.19174999999996</v>
      </c>
      <c r="EV6" s="28">
        <f t="shared" ref="EV6:EX14" si="23">EV32+EV58</f>
        <v>107.34389999999999</v>
      </c>
      <c r="EW6" s="28">
        <f t="shared" si="23"/>
        <v>772.68105000000003</v>
      </c>
      <c r="EX6" s="28">
        <f t="shared" si="23"/>
        <v>57.166800000000002</v>
      </c>
      <c r="EY6" s="4"/>
      <c r="EZ6" s="134">
        <v>92.641763217133629</v>
      </c>
      <c r="FA6" s="134">
        <v>71.054325708037339</v>
      </c>
      <c r="FB6" s="135">
        <f>EZ6*ER6</f>
        <v>4074.5561335514894</v>
      </c>
      <c r="FC6" s="135">
        <f>FA6*EU6</f>
        <v>66591.527855385502</v>
      </c>
      <c r="FH6" s="28" t="s">
        <v>41</v>
      </c>
      <c r="FI6" s="28">
        <f>FJ6+FK6</f>
        <v>41.50553</v>
      </c>
      <c r="FJ6" s="28">
        <f t="shared" ref="FJ6:FK14" si="24">FJ32+FJ58</f>
        <v>39.860489999999999</v>
      </c>
      <c r="FK6" s="28">
        <f t="shared" si="24"/>
        <v>1.6450400000000001</v>
      </c>
      <c r="FL6" s="28">
        <f>SUM(FM6:FO6)</f>
        <v>884.4270600000001</v>
      </c>
      <c r="FM6" s="28">
        <f t="shared" ref="FM6:FO14" si="25">FM32+FM58</f>
        <v>101.30015</v>
      </c>
      <c r="FN6" s="28">
        <f t="shared" si="25"/>
        <v>729.17848000000004</v>
      </c>
      <c r="FO6" s="28">
        <f t="shared" si="25"/>
        <v>53.948430000000002</v>
      </c>
      <c r="FP6" s="4"/>
      <c r="FQ6" s="134">
        <v>92.641763217133629</v>
      </c>
      <c r="FR6" s="134">
        <v>71.054325708037339</v>
      </c>
      <c r="FS6" s="135">
        <f>FQ6*FI6</f>
        <v>3845.1454824616362</v>
      </c>
      <c r="FT6" s="135">
        <f>FR6*FL6</f>
        <v>62842.368386241891</v>
      </c>
      <c r="FV6" s="145" t="s">
        <v>97</v>
      </c>
      <c r="FW6" s="35">
        <f>FW4+FW5</f>
        <v>6088241.4451019336</v>
      </c>
      <c r="FX6" s="35">
        <f t="shared" ref="FX6:GC6" si="26">FX4+FX5</f>
        <v>6255045.6085611265</v>
      </c>
      <c r="FY6" s="35">
        <f t="shared" si="26"/>
        <v>6317565.6295156982</v>
      </c>
      <c r="FZ6" s="35">
        <f t="shared" si="26"/>
        <v>6318977.4541895203</v>
      </c>
      <c r="GA6" s="35">
        <f t="shared" si="26"/>
        <v>6263543.9628811786</v>
      </c>
      <c r="GB6" s="35">
        <f t="shared" si="26"/>
        <v>6199144.3431054335</v>
      </c>
      <c r="GC6" s="35">
        <f t="shared" si="26"/>
        <v>6070679.9270479418</v>
      </c>
      <c r="GE6" s="45">
        <f>GC6/FX6</f>
        <v>0.97052528581712527</v>
      </c>
    </row>
    <row r="7" spans="1:187" x14ac:dyDescent="0.2">
      <c r="A7" t="s">
        <v>9</v>
      </c>
      <c r="B7" s="114">
        <f>①データ貼り付け!B7</f>
        <v>23253</v>
      </c>
      <c r="C7" s="114">
        <f>①データ貼り付け!C7</f>
        <v>20635</v>
      </c>
      <c r="D7" s="114">
        <f>①データ貼り付け!D7</f>
        <v>19321</v>
      </c>
      <c r="E7" s="114">
        <f>①データ貼り付け!E7</f>
        <v>17425</v>
      </c>
      <c r="F7" s="114">
        <f>①データ貼り付け!F7</f>
        <v>16551</v>
      </c>
      <c r="G7" s="114">
        <f>①データ貼り付け!G7</f>
        <v>15864</v>
      </c>
      <c r="H7" s="114">
        <f>①データ貼り付け!H7</f>
        <v>15132</v>
      </c>
      <c r="J7" s="6" t="s">
        <v>42</v>
      </c>
      <c r="K7" s="7">
        <f>SUM(B7:B8)</f>
        <v>47721</v>
      </c>
      <c r="L7" s="7">
        <f t="shared" ref="L7:Q7" si="27">SUM(C7:C8)</f>
        <v>44260</v>
      </c>
      <c r="M7" s="7">
        <f t="shared" si="27"/>
        <v>40363</v>
      </c>
      <c r="N7" s="7">
        <f t="shared" si="27"/>
        <v>37146</v>
      </c>
      <c r="O7" s="7">
        <f t="shared" si="27"/>
        <v>34361</v>
      </c>
      <c r="P7" s="7">
        <f t="shared" si="27"/>
        <v>32803</v>
      </c>
      <c r="Q7" s="7">
        <f t="shared" si="27"/>
        <v>31386</v>
      </c>
      <c r="T7" s="43" t="s">
        <v>102</v>
      </c>
      <c r="U7" s="42">
        <f>U5+U6</f>
        <v>10939.4946</v>
      </c>
      <c r="V7" s="42">
        <f t="shared" ref="V7:AA7" si="28">V5+V6</f>
        <v>11310.500248519998</v>
      </c>
      <c r="W7" s="42">
        <f t="shared" si="28"/>
        <v>11460.83897298</v>
      </c>
      <c r="X7" s="42">
        <f t="shared" si="28"/>
        <v>11252.513469059999</v>
      </c>
      <c r="Y7" s="42">
        <f t="shared" si="28"/>
        <v>10804.16875852</v>
      </c>
      <c r="Z7" s="42">
        <f t="shared" si="28"/>
        <v>10404.017538749998</v>
      </c>
      <c r="AA7" s="42">
        <f t="shared" si="28"/>
        <v>9982.4377568599994</v>
      </c>
      <c r="AK7" s="43" t="s">
        <v>102</v>
      </c>
      <c r="AL7" s="42">
        <f>AL5+AL6</f>
        <v>10939.4946</v>
      </c>
      <c r="AM7" s="42">
        <f t="shared" ref="AM7:AR7" si="29">AM5+AM6</f>
        <v>11688.53728</v>
      </c>
      <c r="AN7" s="42">
        <f t="shared" si="29"/>
        <v>12251.429410000001</v>
      </c>
      <c r="AO7" s="42">
        <f t="shared" si="29"/>
        <v>12457.23408</v>
      </c>
      <c r="AP7" s="42">
        <f t="shared" si="29"/>
        <v>12403.34369</v>
      </c>
      <c r="AQ7" s="42">
        <f t="shared" si="29"/>
        <v>12401.66311</v>
      </c>
      <c r="AR7" s="42">
        <f t="shared" si="29"/>
        <v>12370.99913</v>
      </c>
      <c r="AW7" s="39" t="str">
        <f>AM4</f>
        <v>2020年</v>
      </c>
      <c r="AX7" s="6">
        <f>CB5</f>
        <v>5322.6058099999991</v>
      </c>
      <c r="AY7" s="6">
        <f t="shared" ref="AY7:BD7" si="30">CC5</f>
        <v>5176.9622199999994</v>
      </c>
      <c r="AZ7" s="6">
        <f t="shared" si="30"/>
        <v>145.64359000000002</v>
      </c>
      <c r="BA7" s="6">
        <f t="shared" si="30"/>
        <v>31486.100469999998</v>
      </c>
      <c r="BB7" s="6">
        <f t="shared" si="30"/>
        <v>6511.5750600000001</v>
      </c>
      <c r="BC7" s="6">
        <f t="shared" si="30"/>
        <v>19073.013740000002</v>
      </c>
      <c r="BD7" s="6">
        <f t="shared" si="30"/>
        <v>5901.5116699999999</v>
      </c>
      <c r="BE7" s="4"/>
      <c r="BK7" s="28" t="s">
        <v>42</v>
      </c>
      <c r="BL7" s="28">
        <f t="shared" ref="BL7:BL14" si="31">BM7+BN7</f>
        <v>40.643979999999999</v>
      </c>
      <c r="BM7" s="28">
        <f>BM33+BM59</f>
        <v>40.411169999999998</v>
      </c>
      <c r="BN7" s="28">
        <f t="shared" si="12"/>
        <v>0.23280999999999999</v>
      </c>
      <c r="BO7" s="28">
        <f t="shared" ref="BO7:BO14" si="32">SUM(BP7:BR7)</f>
        <v>1930.79719</v>
      </c>
      <c r="BP7" s="28">
        <f t="shared" si="13"/>
        <v>191.75425999999999</v>
      </c>
      <c r="BQ7" s="28">
        <f t="shared" si="13"/>
        <v>1279.1495500000001</v>
      </c>
      <c r="BR7" s="28">
        <f t="shared" si="13"/>
        <v>459.89337999999998</v>
      </c>
      <c r="BS7" s="4"/>
      <c r="BT7" s="134">
        <v>75.562568359719549</v>
      </c>
      <c r="BU7" s="134">
        <v>130.96503955037309</v>
      </c>
      <c r="BV7" s="135">
        <f t="shared" ref="BV7:BV14" si="33">BT7*BL7</f>
        <v>3071.1635171610742</v>
      </c>
      <c r="BW7" s="135">
        <f t="shared" ref="BW7:BW14" si="34">BU7*BO7</f>
        <v>252866.93035209924</v>
      </c>
      <c r="CA7" s="28" t="s">
        <v>42</v>
      </c>
      <c r="CB7" s="28">
        <f t="shared" ref="CB7:CB14" si="35">CC7+CD7</f>
        <v>37.702060000000003</v>
      </c>
      <c r="CC7" s="28">
        <f t="shared" si="14"/>
        <v>37.486550000000001</v>
      </c>
      <c r="CD7" s="28">
        <f t="shared" si="14"/>
        <v>0.21551000000000001</v>
      </c>
      <c r="CE7" s="28">
        <f t="shared" ref="CE7:CE14" si="36">SUM(CF7:CH7)</f>
        <v>1790.8677200000002</v>
      </c>
      <c r="CF7" s="28">
        <f t="shared" si="15"/>
        <v>177.89241000000001</v>
      </c>
      <c r="CG7" s="28">
        <f t="shared" si="15"/>
        <v>1186.4800500000001</v>
      </c>
      <c r="CH7" s="28">
        <f t="shared" si="15"/>
        <v>426.49526000000003</v>
      </c>
      <c r="CI7" s="4"/>
      <c r="CJ7" s="134">
        <v>75.562568359719549</v>
      </c>
      <c r="CK7" s="134">
        <v>130.96503955037309</v>
      </c>
      <c r="CL7" s="135">
        <f t="shared" ref="CL7:CL14" si="37">CJ7*CB7</f>
        <v>2848.8644860522481</v>
      </c>
      <c r="CM7" s="135">
        <f t="shared" ref="CM7:CM14" si="38">CK7*CE7</f>
        <v>234541.06177928651</v>
      </c>
      <c r="CR7" s="28" t="s">
        <v>42</v>
      </c>
      <c r="CS7" s="28">
        <f t="shared" ref="CS7:CS14" si="39">CT7+CU7</f>
        <v>34.384780000000006</v>
      </c>
      <c r="CT7" s="28">
        <f t="shared" si="16"/>
        <v>34.188410000000005</v>
      </c>
      <c r="CU7" s="28">
        <f t="shared" si="16"/>
        <v>0.19636999999999999</v>
      </c>
      <c r="CV7" s="28">
        <f t="shared" ref="CV7:CV14" si="40">SUM(CW7:CY7)</f>
        <v>1633.2264499999999</v>
      </c>
      <c r="CW7" s="28">
        <f t="shared" si="17"/>
        <v>162.24732</v>
      </c>
      <c r="CX7" s="28">
        <f t="shared" si="17"/>
        <v>1082.0533499999999</v>
      </c>
      <c r="CY7" s="28">
        <f t="shared" si="17"/>
        <v>388.92578000000003</v>
      </c>
      <c r="CZ7" s="4"/>
      <c r="DA7" s="134">
        <v>75.562568359719549</v>
      </c>
      <c r="DB7" s="134">
        <v>130.96503955037309</v>
      </c>
      <c r="DC7" s="135">
        <f t="shared" ref="DC7:DC14" si="41">DA7*CS7</f>
        <v>2598.2022892839182</v>
      </c>
      <c r="DD7" s="135">
        <f t="shared" ref="DD7:DD14" si="42">DB7*CV7</f>
        <v>213895.56661896541</v>
      </c>
      <c r="DI7" s="28" t="s">
        <v>42</v>
      </c>
      <c r="DJ7" s="28">
        <f t="shared" ref="DJ7:DJ14" si="43">DK7+DL7</f>
        <v>31.638639999999999</v>
      </c>
      <c r="DK7" s="28">
        <f t="shared" si="18"/>
        <v>31.457519999999999</v>
      </c>
      <c r="DL7" s="28">
        <f t="shared" si="18"/>
        <v>0.18112</v>
      </c>
      <c r="DM7" s="28">
        <f t="shared" ref="DM7:DM14" si="44">SUM(DN7:DP7)</f>
        <v>1502.95606</v>
      </c>
      <c r="DN7" s="28">
        <f t="shared" si="19"/>
        <v>149.27222</v>
      </c>
      <c r="DO7" s="28">
        <f t="shared" si="19"/>
        <v>995.71360000000004</v>
      </c>
      <c r="DP7" s="28">
        <f t="shared" si="19"/>
        <v>357.97023999999999</v>
      </c>
      <c r="DQ7" s="4"/>
      <c r="DR7" s="134">
        <v>75.562568359719549</v>
      </c>
      <c r="DS7" s="134">
        <v>130.96503955037309</v>
      </c>
      <c r="DT7" s="135">
        <f t="shared" ref="DT7:DT14" si="45">DR7*DJ7</f>
        <v>2390.6968978085574</v>
      </c>
      <c r="DU7" s="135">
        <f t="shared" ref="DU7:DU14" si="46">DS7*DM7</f>
        <v>196834.69984037292</v>
      </c>
      <c r="DZ7" s="28" t="s">
        <v>42</v>
      </c>
      <c r="EA7" s="28">
        <f t="shared" ref="EA7:EA14" si="47">EB7+EC7</f>
        <v>29.2667</v>
      </c>
      <c r="EB7" s="28">
        <f t="shared" si="20"/>
        <v>29.099170000000001</v>
      </c>
      <c r="EC7" s="28">
        <f t="shared" si="20"/>
        <v>0.16753000000000001</v>
      </c>
      <c r="ED7" s="28">
        <f t="shared" ref="ED7:ED14" si="48">SUM(EE7:EG7)</f>
        <v>1390.2754299999999</v>
      </c>
      <c r="EE7" s="28">
        <f t="shared" si="21"/>
        <v>138.08178000000001</v>
      </c>
      <c r="EF7" s="28">
        <f t="shared" si="21"/>
        <v>921.06314999999995</v>
      </c>
      <c r="EG7" s="28">
        <f t="shared" si="21"/>
        <v>331.13049999999998</v>
      </c>
      <c r="EH7" s="4"/>
      <c r="EI7" s="134">
        <v>75.562568359719549</v>
      </c>
      <c r="EJ7" s="134">
        <v>130.96503955037309</v>
      </c>
      <c r="EK7" s="135">
        <f t="shared" ref="EK7:EK14" si="49">EI7*EA7</f>
        <v>2211.4670194134042</v>
      </c>
      <c r="EL7" s="135">
        <f t="shared" ref="EL7:EL14" si="50">EJ7*ED7</f>
        <v>182077.47667586195</v>
      </c>
      <c r="EQ7" s="28" t="s">
        <v>42</v>
      </c>
      <c r="ER7" s="28">
        <f t="shared" ref="ER7:ER14" si="51">ES7+ET7</f>
        <v>27.939880000000002</v>
      </c>
      <c r="ES7" s="28">
        <f t="shared" si="22"/>
        <v>27.779960000000003</v>
      </c>
      <c r="ET7" s="28">
        <f t="shared" si="22"/>
        <v>0.15992000000000001</v>
      </c>
      <c r="EU7" s="28">
        <f t="shared" ref="EU7:EU14" si="52">SUM(EV7:EX7)</f>
        <v>1327.2408499999999</v>
      </c>
      <c r="EV7" s="28">
        <f t="shared" si="23"/>
        <v>131.82237000000001</v>
      </c>
      <c r="EW7" s="28">
        <f t="shared" si="23"/>
        <v>879.30359999999996</v>
      </c>
      <c r="EX7" s="28">
        <f t="shared" si="23"/>
        <v>316.11487999999997</v>
      </c>
      <c r="EY7" s="4"/>
      <c r="EZ7" s="134">
        <v>75.562568359719549</v>
      </c>
      <c r="FA7" s="134">
        <v>130.96503955037309</v>
      </c>
      <c r="FB7" s="135">
        <f t="shared" ref="FB7:FB14" si="53">EZ7*ER7</f>
        <v>2111.2090924623612</v>
      </c>
      <c r="FC7" s="135">
        <f t="shared" ref="FC7:FC14" si="54">FA7*EU7</f>
        <v>173822.15041312078</v>
      </c>
      <c r="FH7" s="28" t="s">
        <v>42</v>
      </c>
      <c r="FI7" s="28">
        <f t="shared" ref="FI7:FI14" si="55">FJ7+FK7</f>
        <v>26.73312</v>
      </c>
      <c r="FJ7" s="28">
        <f t="shared" si="24"/>
        <v>26.580120000000001</v>
      </c>
      <c r="FK7" s="28">
        <f t="shared" si="24"/>
        <v>0.153</v>
      </c>
      <c r="FL7" s="28">
        <f t="shared" ref="FL7:FL14" si="56">SUM(FM7:FO7)</f>
        <v>1269.9106200000001</v>
      </c>
      <c r="FM7" s="28">
        <f t="shared" si="25"/>
        <v>126.1293</v>
      </c>
      <c r="FN7" s="28">
        <f t="shared" si="25"/>
        <v>841.32300000000009</v>
      </c>
      <c r="FO7" s="28">
        <f t="shared" si="25"/>
        <v>302.45831999999996</v>
      </c>
      <c r="FP7" s="4"/>
      <c r="FQ7" s="134">
        <v>75.562568359719549</v>
      </c>
      <c r="FR7" s="134">
        <v>130.96503955037309</v>
      </c>
      <c r="FS7" s="135">
        <f t="shared" ref="FS7:FS14" si="57">FQ7*FI7</f>
        <v>2020.0232074685857</v>
      </c>
      <c r="FT7" s="135">
        <f t="shared" ref="FT7:FT14" si="58">FR7*FL7</f>
        <v>166313.89457373883</v>
      </c>
    </row>
    <row r="8" spans="1:187" x14ac:dyDescent="0.2">
      <c r="A8" t="s">
        <v>10</v>
      </c>
      <c r="B8" s="114">
        <f>①データ貼り付け!B8</f>
        <v>24468</v>
      </c>
      <c r="C8" s="114">
        <f>①データ貼り付け!C8</f>
        <v>23625</v>
      </c>
      <c r="D8" s="114">
        <f>①データ貼り付け!D8</f>
        <v>21042</v>
      </c>
      <c r="E8" s="114">
        <f>①データ貼り付け!E8</f>
        <v>19721</v>
      </c>
      <c r="F8" s="114">
        <f>①データ貼り付け!F8</f>
        <v>17810</v>
      </c>
      <c r="G8" s="114">
        <f>①データ貼り付け!G8</f>
        <v>16939</v>
      </c>
      <c r="H8" s="114">
        <f>①データ貼り付け!H8</f>
        <v>16254</v>
      </c>
      <c r="J8" s="6" t="s">
        <v>43</v>
      </c>
      <c r="K8" s="7">
        <f>SUM(B9:B10)</f>
        <v>76155</v>
      </c>
      <c r="L8" s="7">
        <f t="shared" ref="L8:Q8" si="59">SUM(C9:C10)</f>
        <v>74350</v>
      </c>
      <c r="M8" s="7">
        <f t="shared" si="59"/>
        <v>69854</v>
      </c>
      <c r="N8" s="7">
        <f t="shared" si="59"/>
        <v>65273</v>
      </c>
      <c r="O8" s="7">
        <f t="shared" si="59"/>
        <v>59995</v>
      </c>
      <c r="P8" s="7">
        <f t="shared" si="59"/>
        <v>55420</v>
      </c>
      <c r="Q8" s="7">
        <f t="shared" si="59"/>
        <v>51236</v>
      </c>
      <c r="AK8" s="43"/>
      <c r="AL8" s="43" t="str">
        <f>AL4</f>
        <v>2015年</v>
      </c>
      <c r="AM8" s="43" t="str">
        <f t="shared" ref="AM8:AR8" si="60">AM4</f>
        <v>2020年</v>
      </c>
      <c r="AN8" s="43" t="str">
        <f t="shared" si="60"/>
        <v>2025年</v>
      </c>
      <c r="AO8" s="43" t="str">
        <f t="shared" si="60"/>
        <v>2030年</v>
      </c>
      <c r="AP8" s="43" t="str">
        <f t="shared" si="60"/>
        <v>2035年</v>
      </c>
      <c r="AQ8" s="43" t="str">
        <f t="shared" si="60"/>
        <v>2040年</v>
      </c>
      <c r="AR8" s="43" t="str">
        <f t="shared" si="60"/>
        <v>2045年</v>
      </c>
      <c r="AW8" s="39" t="str">
        <f>AN4</f>
        <v>2025年</v>
      </c>
      <c r="AX8" s="89">
        <f>CS5</f>
        <v>5743.4552000000003</v>
      </c>
      <c r="AY8" s="89">
        <f t="shared" ref="AY8:BD8" si="61">CT5</f>
        <v>5584.1351400000003</v>
      </c>
      <c r="AZ8" s="89">
        <f t="shared" si="61"/>
        <v>159.32006000000001</v>
      </c>
      <c r="BA8" s="89">
        <f t="shared" si="61"/>
        <v>31820.508959999999</v>
      </c>
      <c r="BB8" s="89">
        <f t="shared" si="61"/>
        <v>6667.2942700000003</v>
      </c>
      <c r="BC8" s="89">
        <f t="shared" si="61"/>
        <v>19273.247589999999</v>
      </c>
      <c r="BD8" s="89">
        <f t="shared" si="61"/>
        <v>5879.9670999999998</v>
      </c>
      <c r="BE8" s="4"/>
      <c r="BK8" s="28" t="s">
        <v>43</v>
      </c>
      <c r="BL8" s="28">
        <f t="shared" si="31"/>
        <v>100.62622999999999</v>
      </c>
      <c r="BM8" s="28">
        <f t="shared" si="12"/>
        <v>96.72641999999999</v>
      </c>
      <c r="BN8" s="28">
        <f t="shared" si="12"/>
        <v>3.89981</v>
      </c>
      <c r="BO8" s="28">
        <f t="shared" si="32"/>
        <v>1691.6194300000002</v>
      </c>
      <c r="BP8" s="28">
        <f t="shared" si="13"/>
        <v>253.25068999999999</v>
      </c>
      <c r="BQ8" s="28">
        <f t="shared" si="13"/>
        <v>1035.90075</v>
      </c>
      <c r="BR8" s="28">
        <f t="shared" si="13"/>
        <v>402.46798999999999</v>
      </c>
      <c r="BS8" s="4"/>
      <c r="BT8" s="134">
        <v>90.346273827310483</v>
      </c>
      <c r="BU8" s="134">
        <v>200.28774465197341</v>
      </c>
      <c r="BV8" s="135">
        <f t="shared" si="33"/>
        <v>9091.2049297899248</v>
      </c>
      <c r="BW8" s="135">
        <f t="shared" si="34"/>
        <v>338810.64044415683</v>
      </c>
      <c r="CA8" s="28" t="s">
        <v>43</v>
      </c>
      <c r="CB8" s="28">
        <f t="shared" si="35"/>
        <v>98.270780000000002</v>
      </c>
      <c r="CC8" s="28">
        <f t="shared" si="14"/>
        <v>94.450469999999996</v>
      </c>
      <c r="CD8" s="28">
        <f t="shared" si="14"/>
        <v>3.8203099999999997</v>
      </c>
      <c r="CE8" s="28">
        <f t="shared" si="36"/>
        <v>1652.9311299999999</v>
      </c>
      <c r="CF8" s="28">
        <f t="shared" si="15"/>
        <v>247.38308999999998</v>
      </c>
      <c r="CG8" s="28">
        <f t="shared" si="15"/>
        <v>1012.1241</v>
      </c>
      <c r="CH8" s="28">
        <f t="shared" si="15"/>
        <v>393.42394000000002</v>
      </c>
      <c r="CI8" s="4"/>
      <c r="CJ8" s="134">
        <v>90.346273827310483</v>
      </c>
      <c r="CK8" s="134">
        <v>200.28774465197341</v>
      </c>
      <c r="CL8" s="135">
        <f t="shared" si="37"/>
        <v>8878.3987991033864</v>
      </c>
      <c r="CM8" s="135">
        <f t="shared" si="38"/>
        <v>331061.84809273784</v>
      </c>
      <c r="CR8" s="28" t="s">
        <v>43</v>
      </c>
      <c r="CS8" s="28">
        <f t="shared" si="39"/>
        <v>92.372699999999995</v>
      </c>
      <c r="CT8" s="28">
        <f t="shared" si="16"/>
        <v>88.76397</v>
      </c>
      <c r="CU8" s="28">
        <f t="shared" si="16"/>
        <v>3.60873</v>
      </c>
      <c r="CV8" s="28">
        <f t="shared" si="40"/>
        <v>1555.09023</v>
      </c>
      <c r="CW8" s="28">
        <f t="shared" si="17"/>
        <v>232.62635</v>
      </c>
      <c r="CX8" s="28">
        <f t="shared" si="17"/>
        <v>952.08642000000009</v>
      </c>
      <c r="CY8" s="28">
        <f t="shared" si="17"/>
        <v>370.37745999999999</v>
      </c>
      <c r="CZ8" s="4"/>
      <c r="DA8" s="134">
        <v>90.346273827310483</v>
      </c>
      <c r="DB8" s="134">
        <v>200.28774465197341</v>
      </c>
      <c r="DC8" s="135">
        <f t="shared" si="41"/>
        <v>8345.5292483680023</v>
      </c>
      <c r="DD8" s="135">
        <f t="shared" si="42"/>
        <v>311465.51489701861</v>
      </c>
      <c r="DI8" s="28" t="s">
        <v>43</v>
      </c>
      <c r="DJ8" s="28">
        <f t="shared" si="43"/>
        <v>86.291089999999997</v>
      </c>
      <c r="DK8" s="28">
        <f t="shared" si="18"/>
        <v>82.929450000000003</v>
      </c>
      <c r="DL8" s="28">
        <f t="shared" si="18"/>
        <v>3.36164</v>
      </c>
      <c r="DM8" s="28">
        <f t="shared" si="44"/>
        <v>1451.9740000000002</v>
      </c>
      <c r="DN8" s="28">
        <f t="shared" si="19"/>
        <v>217.26202000000001</v>
      </c>
      <c r="DO8" s="28">
        <f t="shared" si="19"/>
        <v>889.02309000000002</v>
      </c>
      <c r="DP8" s="28">
        <f t="shared" si="19"/>
        <v>345.68889000000001</v>
      </c>
      <c r="DQ8" s="4"/>
      <c r="DR8" s="134">
        <v>90.346273827310483</v>
      </c>
      <c r="DS8" s="134">
        <v>200.28774465197341</v>
      </c>
      <c r="DT8" s="135">
        <f t="shared" si="45"/>
        <v>7796.0784459970928</v>
      </c>
      <c r="DU8" s="135">
        <f t="shared" si="46"/>
        <v>290812.59775330446</v>
      </c>
      <c r="DZ8" s="28" t="s">
        <v>43</v>
      </c>
      <c r="EA8" s="28">
        <f t="shared" si="47"/>
        <v>79.316789999999997</v>
      </c>
      <c r="EB8" s="28">
        <f t="shared" si="20"/>
        <v>76.225560000000002</v>
      </c>
      <c r="EC8" s="28">
        <f t="shared" si="20"/>
        <v>3.0912299999999999</v>
      </c>
      <c r="ED8" s="28">
        <f t="shared" si="48"/>
        <v>1334.7204900000002</v>
      </c>
      <c r="EE8" s="28">
        <f t="shared" si="21"/>
        <v>199.70886999999999</v>
      </c>
      <c r="EF8" s="28">
        <f t="shared" si="21"/>
        <v>817.22114999999997</v>
      </c>
      <c r="EG8" s="28">
        <f t="shared" si="21"/>
        <v>317.79047000000003</v>
      </c>
      <c r="EH8" s="4"/>
      <c r="EI8" s="134">
        <v>90.346273827310483</v>
      </c>
      <c r="EJ8" s="134">
        <v>200.28774465197341</v>
      </c>
      <c r="EK8" s="135">
        <f t="shared" si="49"/>
        <v>7165.9764284432813</v>
      </c>
      <c r="EL8" s="135">
        <f t="shared" si="50"/>
        <v>267328.15668287687</v>
      </c>
      <c r="EQ8" s="28" t="s">
        <v>43</v>
      </c>
      <c r="ER8" s="28">
        <f t="shared" si="51"/>
        <v>73.274839999999998</v>
      </c>
      <c r="ES8" s="28">
        <f t="shared" si="22"/>
        <v>70.416510000000002</v>
      </c>
      <c r="ET8" s="28">
        <f t="shared" si="22"/>
        <v>2.8583299999999996</v>
      </c>
      <c r="EU8" s="28">
        <f t="shared" si="52"/>
        <v>1233.2467900000001</v>
      </c>
      <c r="EV8" s="28">
        <f t="shared" si="23"/>
        <v>184.50927000000001</v>
      </c>
      <c r="EW8" s="28">
        <f t="shared" si="23"/>
        <v>755.07240000000002</v>
      </c>
      <c r="EX8" s="28">
        <f t="shared" si="23"/>
        <v>293.66512</v>
      </c>
      <c r="EY8" s="4"/>
      <c r="EZ8" s="134">
        <v>90.346273827310483</v>
      </c>
      <c r="FA8" s="134">
        <v>200.28774465197341</v>
      </c>
      <c r="FB8" s="135">
        <f t="shared" si="53"/>
        <v>6620.1087592923632</v>
      </c>
      <c r="FC8" s="135">
        <f t="shared" si="54"/>
        <v>247004.21816838591</v>
      </c>
      <c r="FH8" s="28" t="s">
        <v>43</v>
      </c>
      <c r="FI8" s="28">
        <f t="shared" si="55"/>
        <v>67.742439999999988</v>
      </c>
      <c r="FJ8" s="28">
        <f t="shared" si="24"/>
        <v>65.100089999999994</v>
      </c>
      <c r="FK8" s="28">
        <f t="shared" si="24"/>
        <v>2.6423500000000004</v>
      </c>
      <c r="FL8" s="28">
        <f t="shared" si="56"/>
        <v>1140.1210100000001</v>
      </c>
      <c r="FM8" s="28">
        <f t="shared" si="25"/>
        <v>170.57756999999998</v>
      </c>
      <c r="FN8" s="28">
        <f t="shared" si="25"/>
        <v>698.05608000000007</v>
      </c>
      <c r="FO8" s="28">
        <f t="shared" si="25"/>
        <v>271.48736000000002</v>
      </c>
      <c r="FP8" s="4"/>
      <c r="FQ8" s="134">
        <v>90.346273827310483</v>
      </c>
      <c r="FR8" s="134">
        <v>200.28774465197341</v>
      </c>
      <c r="FS8" s="135">
        <f t="shared" si="57"/>
        <v>6120.2770339701501</v>
      </c>
      <c r="FT8" s="135">
        <f t="shared" si="58"/>
        <v>228352.26572323003</v>
      </c>
    </row>
    <row r="9" spans="1:187" x14ac:dyDescent="0.2">
      <c r="A9" t="s">
        <v>11</v>
      </c>
      <c r="B9" s="114">
        <f>①データ貼り付け!B9</f>
        <v>34318</v>
      </c>
      <c r="C9" s="114">
        <f>①データ貼り付け!C9</f>
        <v>31531</v>
      </c>
      <c r="D9" s="114">
        <f>①データ貼り付け!D9</f>
        <v>30329</v>
      </c>
      <c r="E9" s="114">
        <f>①データ貼り付け!E9</f>
        <v>27256</v>
      </c>
      <c r="F9" s="114">
        <f>①データ貼り付け!F9</f>
        <v>25562</v>
      </c>
      <c r="G9" s="114">
        <f>①データ貼り付け!G9</f>
        <v>23118</v>
      </c>
      <c r="H9" s="114">
        <f>①データ貼り付け!H9</f>
        <v>21999</v>
      </c>
      <c r="J9" s="6" t="s">
        <v>44</v>
      </c>
      <c r="K9" s="7">
        <f>SUM(B11:B12)</f>
        <v>59530</v>
      </c>
      <c r="L9" s="7">
        <f t="shared" ref="L9:Q9" si="62">SUM(C11:C12)</f>
        <v>53269</v>
      </c>
      <c r="M9" s="7">
        <f t="shared" si="62"/>
        <v>52638</v>
      </c>
      <c r="N9" s="7">
        <f t="shared" si="62"/>
        <v>51329</v>
      </c>
      <c r="O9" s="7">
        <f t="shared" si="62"/>
        <v>48636</v>
      </c>
      <c r="P9" s="7">
        <f t="shared" si="62"/>
        <v>45640</v>
      </c>
      <c r="Q9" s="7">
        <f t="shared" si="62"/>
        <v>42298</v>
      </c>
      <c r="U9" s="35"/>
      <c r="V9" s="35"/>
      <c r="W9" s="35"/>
      <c r="X9" s="35"/>
      <c r="Y9" s="35"/>
      <c r="Z9" s="35"/>
      <c r="AA9" s="35"/>
      <c r="AH9" s="45"/>
      <c r="AK9" s="43" t="s">
        <v>105</v>
      </c>
      <c r="AL9" s="42">
        <f>AZ6</f>
        <v>131.75693000000001</v>
      </c>
      <c r="AM9" s="42">
        <f>AZ7</f>
        <v>145.64359000000002</v>
      </c>
      <c r="AN9" s="42">
        <f>AZ8</f>
        <v>159.32006000000001</v>
      </c>
      <c r="AO9" s="42">
        <f>AZ9</f>
        <v>164.01094000000001</v>
      </c>
      <c r="AP9" s="42">
        <f>AZ10</f>
        <v>162.96888999999999</v>
      </c>
      <c r="AQ9" s="42">
        <f>AZ11</f>
        <v>164.30912000000001</v>
      </c>
      <c r="AR9" s="42">
        <f>AZ12</f>
        <v>167.35828000000001</v>
      </c>
      <c r="AW9" s="39" t="str">
        <f>AO4</f>
        <v>2030年</v>
      </c>
      <c r="AX9" s="91">
        <f>DJ5</f>
        <v>5902.2869100000007</v>
      </c>
      <c r="AY9" s="91">
        <f t="shared" ref="AY9:BD9" si="63">DK5</f>
        <v>5738.2759700000006</v>
      </c>
      <c r="AZ9" s="91">
        <f t="shared" si="63"/>
        <v>164.01094000000001</v>
      </c>
      <c r="BA9" s="91">
        <f t="shared" si="63"/>
        <v>31784.96198</v>
      </c>
      <c r="BB9" s="91">
        <f t="shared" si="63"/>
        <v>6718.9581099999996</v>
      </c>
      <c r="BC9" s="91">
        <f t="shared" si="63"/>
        <v>19243.698660000002</v>
      </c>
      <c r="BD9" s="91">
        <f t="shared" si="63"/>
        <v>5822.3052100000004</v>
      </c>
      <c r="BE9" s="4"/>
      <c r="BK9" s="28" t="s">
        <v>44</v>
      </c>
      <c r="BL9" s="28">
        <f t="shared" si="31"/>
        <v>131.10262</v>
      </c>
      <c r="BM9" s="28">
        <f t="shared" si="12"/>
        <v>119.28646000000001</v>
      </c>
      <c r="BN9" s="28">
        <f t="shared" si="12"/>
        <v>11.81616</v>
      </c>
      <c r="BO9" s="28">
        <f t="shared" si="32"/>
        <v>1690.39798</v>
      </c>
      <c r="BP9" s="28">
        <f t="shared" si="13"/>
        <v>283.08627999999999</v>
      </c>
      <c r="BQ9" s="28">
        <f t="shared" si="13"/>
        <v>1009.17056</v>
      </c>
      <c r="BR9" s="28">
        <f t="shared" si="13"/>
        <v>398.14113999999995</v>
      </c>
      <c r="BS9" s="4"/>
      <c r="BT9" s="134">
        <v>87.582382020215107</v>
      </c>
      <c r="BU9" s="134">
        <v>231.45018187161151</v>
      </c>
      <c r="BV9" s="135">
        <f t="shared" si="33"/>
        <v>11482.279748691093</v>
      </c>
      <c r="BW9" s="135">
        <f t="shared" si="34"/>
        <v>391242.91990640468</v>
      </c>
      <c r="CA9" s="28" t="s">
        <v>44</v>
      </c>
      <c r="CB9" s="28">
        <f t="shared" si="35"/>
        <v>117.01635999999999</v>
      </c>
      <c r="CC9" s="28">
        <f t="shared" si="14"/>
        <v>106.52318</v>
      </c>
      <c r="CD9" s="28">
        <f t="shared" si="14"/>
        <v>10.493179999999999</v>
      </c>
      <c r="CE9" s="28">
        <f t="shared" si="36"/>
        <v>1508.8879900000002</v>
      </c>
      <c r="CF9" s="28">
        <f t="shared" si="15"/>
        <v>252.61838999999998</v>
      </c>
      <c r="CG9" s="28">
        <f t="shared" si="15"/>
        <v>900.60843999999997</v>
      </c>
      <c r="CH9" s="28">
        <f t="shared" si="15"/>
        <v>355.66116</v>
      </c>
      <c r="CI9" s="4"/>
      <c r="CJ9" s="134">
        <v>87.582382020215107</v>
      </c>
      <c r="CK9" s="134">
        <v>231.45018187161151</v>
      </c>
      <c r="CL9" s="135">
        <f t="shared" si="37"/>
        <v>10248.571544135017</v>
      </c>
      <c r="CM9" s="135">
        <f t="shared" si="38"/>
        <v>349232.39970939036</v>
      </c>
      <c r="CR9" s="28" t="s">
        <v>44</v>
      </c>
      <c r="CS9" s="28">
        <f t="shared" si="39"/>
        <v>115.53278999999999</v>
      </c>
      <c r="CT9" s="28">
        <f t="shared" si="16"/>
        <v>105.19016999999999</v>
      </c>
      <c r="CU9" s="28">
        <f t="shared" si="16"/>
        <v>10.34262</v>
      </c>
      <c r="CV9" s="28">
        <f t="shared" si="40"/>
        <v>1489.7952600000001</v>
      </c>
      <c r="CW9" s="28">
        <f t="shared" si="17"/>
        <v>249.39860999999999</v>
      </c>
      <c r="CX9" s="28">
        <f t="shared" si="17"/>
        <v>889.14684</v>
      </c>
      <c r="CY9" s="28">
        <f t="shared" si="17"/>
        <v>351.24981000000002</v>
      </c>
      <c r="CZ9" s="4"/>
      <c r="DA9" s="134">
        <v>87.582382020215107</v>
      </c>
      <c r="DB9" s="134">
        <v>231.45018187161151</v>
      </c>
      <c r="DC9" s="135">
        <f t="shared" si="41"/>
        <v>10118.636949641286</v>
      </c>
      <c r="DD9" s="135">
        <f t="shared" si="42"/>
        <v>344813.38387846475</v>
      </c>
      <c r="DI9" s="28" t="s">
        <v>44</v>
      </c>
      <c r="DJ9" s="28">
        <f t="shared" si="43"/>
        <v>112.91909</v>
      </c>
      <c r="DK9" s="28">
        <f t="shared" si="18"/>
        <v>102.76376999999999</v>
      </c>
      <c r="DL9" s="28">
        <f t="shared" si="18"/>
        <v>10.15532</v>
      </c>
      <c r="DM9" s="28">
        <f t="shared" si="44"/>
        <v>1455.99191</v>
      </c>
      <c r="DN9" s="28">
        <f t="shared" si="19"/>
        <v>243.80176</v>
      </c>
      <c r="DO9" s="28">
        <f t="shared" si="19"/>
        <v>869.14727999999991</v>
      </c>
      <c r="DP9" s="28">
        <f t="shared" si="19"/>
        <v>343.04286999999999</v>
      </c>
      <c r="DQ9" s="4"/>
      <c r="DR9" s="134">
        <v>87.582382020215107</v>
      </c>
      <c r="DS9" s="134">
        <v>231.45018187161151</v>
      </c>
      <c r="DT9" s="135">
        <f t="shared" si="45"/>
        <v>9889.7228777550517</v>
      </c>
      <c r="DU9" s="135">
        <f t="shared" si="46"/>
        <v>336989.59237309499</v>
      </c>
      <c r="DZ9" s="28" t="s">
        <v>44</v>
      </c>
      <c r="EA9" s="28">
        <f t="shared" si="47"/>
        <v>107.14332</v>
      </c>
      <c r="EB9" s="28">
        <f t="shared" si="20"/>
        <v>97.480760000000004</v>
      </c>
      <c r="EC9" s="28">
        <f t="shared" si="20"/>
        <v>9.6625599999999991</v>
      </c>
      <c r="ED9" s="28">
        <f t="shared" si="48"/>
        <v>1381.4614799999999</v>
      </c>
      <c r="EE9" s="28">
        <f t="shared" si="21"/>
        <v>231.35728</v>
      </c>
      <c r="EF9" s="28">
        <f t="shared" si="21"/>
        <v>824.75680000000011</v>
      </c>
      <c r="EG9" s="28">
        <f t="shared" si="21"/>
        <v>325.34739999999999</v>
      </c>
      <c r="EH9" s="4"/>
      <c r="EI9" s="134">
        <v>87.582382020215107</v>
      </c>
      <c r="EJ9" s="134">
        <v>231.45018187161151</v>
      </c>
      <c r="EK9" s="135">
        <f t="shared" si="49"/>
        <v>9383.8671831541542</v>
      </c>
      <c r="EL9" s="135">
        <f t="shared" si="50"/>
        <v>319739.51079462556</v>
      </c>
      <c r="EQ9" s="28" t="s">
        <v>44</v>
      </c>
      <c r="ER9" s="28">
        <f t="shared" si="51"/>
        <v>100.48639</v>
      </c>
      <c r="ES9" s="28">
        <f t="shared" si="22"/>
        <v>91.434370000000001</v>
      </c>
      <c r="ET9" s="28">
        <f t="shared" si="22"/>
        <v>9.0520200000000006</v>
      </c>
      <c r="EU9" s="28">
        <f t="shared" si="52"/>
        <v>1295.65156</v>
      </c>
      <c r="EV9" s="28">
        <f t="shared" si="23"/>
        <v>216.97291000000001</v>
      </c>
      <c r="EW9" s="28">
        <f t="shared" si="23"/>
        <v>773.48851999999999</v>
      </c>
      <c r="EX9" s="28">
        <f t="shared" si="23"/>
        <v>305.19012999999995</v>
      </c>
      <c r="EY9" s="4"/>
      <c r="EZ9" s="134">
        <v>87.582382020215107</v>
      </c>
      <c r="FA9" s="134">
        <v>231.45018187161151</v>
      </c>
      <c r="FB9" s="135">
        <f t="shared" si="53"/>
        <v>8800.8373968123233</v>
      </c>
      <c r="FC9" s="135">
        <f t="shared" si="54"/>
        <v>299878.78920423717</v>
      </c>
      <c r="FH9" s="28" t="s">
        <v>44</v>
      </c>
      <c r="FI9" s="28">
        <f t="shared" si="55"/>
        <v>93.152799999999999</v>
      </c>
      <c r="FJ9" s="28">
        <f t="shared" si="24"/>
        <v>84.757000000000005</v>
      </c>
      <c r="FK9" s="28">
        <f t="shared" si="24"/>
        <v>8.3957999999999995</v>
      </c>
      <c r="FL9" s="28">
        <f t="shared" si="56"/>
        <v>1201.0843</v>
      </c>
      <c r="FM9" s="28">
        <f t="shared" si="25"/>
        <v>201.14229999999998</v>
      </c>
      <c r="FN9" s="28">
        <f t="shared" si="25"/>
        <v>717.04952000000003</v>
      </c>
      <c r="FO9" s="28">
        <f t="shared" si="25"/>
        <v>282.89247999999998</v>
      </c>
      <c r="FP9" s="4"/>
      <c r="FQ9" s="134">
        <v>87.582382020215107</v>
      </c>
      <c r="FR9" s="134">
        <v>231.45018187161151</v>
      </c>
      <c r="FS9" s="135">
        <f t="shared" si="57"/>
        <v>8158.5441158526937</v>
      </c>
      <c r="FT9" s="135">
        <f t="shared" si="58"/>
        <v>277991.17967813718</v>
      </c>
    </row>
    <row r="10" spans="1:187" x14ac:dyDescent="0.2">
      <c r="A10" t="s">
        <v>12</v>
      </c>
      <c r="B10" s="114">
        <f>①データ貼り付け!B10</f>
        <v>41837</v>
      </c>
      <c r="C10" s="114">
        <f>①データ貼り付け!C10</f>
        <v>42819</v>
      </c>
      <c r="D10" s="114">
        <f>①データ貼り付け!D10</f>
        <v>39525</v>
      </c>
      <c r="E10" s="114">
        <f>①データ貼り付け!E10</f>
        <v>38017</v>
      </c>
      <c r="F10" s="114">
        <f>①データ貼り付け!F10</f>
        <v>34433</v>
      </c>
      <c r="G10" s="114">
        <f>①データ貼り付け!G10</f>
        <v>32302</v>
      </c>
      <c r="H10" s="114">
        <f>①データ貼り付け!H10</f>
        <v>29237</v>
      </c>
      <c r="J10" s="6" t="s">
        <v>56</v>
      </c>
      <c r="K10" s="7">
        <f>SUM(B13:B14)</f>
        <v>82251</v>
      </c>
      <c r="L10" s="7">
        <f t="shared" ref="L10:Q10" si="64">SUM(C13:C14)</f>
        <v>68330</v>
      </c>
      <c r="M10" s="7">
        <f t="shared" si="64"/>
        <v>57743</v>
      </c>
      <c r="N10" s="7">
        <f t="shared" si="64"/>
        <v>51855</v>
      </c>
      <c r="O10" s="7">
        <f t="shared" si="64"/>
        <v>51406</v>
      </c>
      <c r="P10" s="7">
        <f t="shared" si="64"/>
        <v>50509</v>
      </c>
      <c r="Q10" s="7">
        <f t="shared" si="64"/>
        <v>48131</v>
      </c>
      <c r="U10" s="35"/>
      <c r="V10" s="35"/>
      <c r="W10" s="35"/>
      <c r="X10" s="35"/>
      <c r="Y10" s="35"/>
      <c r="Z10" s="35"/>
      <c r="AA10" s="35"/>
      <c r="AH10" s="45"/>
      <c r="AK10" s="43" t="s">
        <v>103</v>
      </c>
      <c r="AL10" s="42">
        <f>BC6</f>
        <v>18543.891919999998</v>
      </c>
      <c r="AM10" s="42">
        <f>BC7</f>
        <v>19073.013740000002</v>
      </c>
      <c r="AN10" s="42">
        <f>BC8</f>
        <v>19273.247589999999</v>
      </c>
      <c r="AO10" s="42">
        <f>BC9</f>
        <v>19243.698660000002</v>
      </c>
      <c r="AP10" s="42">
        <f>BC10</f>
        <v>19012.952430000001</v>
      </c>
      <c r="AQ10" s="42">
        <f>BC11</f>
        <v>18810.631740000001</v>
      </c>
      <c r="AR10" s="42">
        <f>BC12</f>
        <v>18473.58411</v>
      </c>
      <c r="AW10" s="39" t="str">
        <f>AP4</f>
        <v>2035年</v>
      </c>
      <c r="AX10" s="14">
        <f>EA5</f>
        <v>5883.5182700000005</v>
      </c>
      <c r="AY10" s="14">
        <f t="shared" ref="AY10:BD10" si="65">EB5</f>
        <v>5720.5493800000004</v>
      </c>
      <c r="AZ10" s="14">
        <f t="shared" si="65"/>
        <v>162.96888999999999</v>
      </c>
      <c r="BA10" s="14">
        <f t="shared" si="65"/>
        <v>31418.268320000003</v>
      </c>
      <c r="BB10" s="14">
        <f t="shared" si="65"/>
        <v>6682.7943099999993</v>
      </c>
      <c r="BC10" s="14">
        <f t="shared" si="65"/>
        <v>19012.952430000001</v>
      </c>
      <c r="BD10" s="14">
        <f t="shared" si="65"/>
        <v>5722.5215800000005</v>
      </c>
      <c r="BE10" s="4"/>
      <c r="BK10" s="28" t="s">
        <v>56</v>
      </c>
      <c r="BL10" s="28">
        <f t="shared" si="31"/>
        <v>218.18052</v>
      </c>
      <c r="BM10" s="28">
        <f t="shared" si="12"/>
        <v>210.19153</v>
      </c>
      <c r="BN10" s="28">
        <f t="shared" si="12"/>
        <v>7.9889899999999994</v>
      </c>
      <c r="BO10" s="28">
        <f t="shared" si="32"/>
        <v>2726.2501699999998</v>
      </c>
      <c r="BP10" s="28">
        <f t="shared" si="13"/>
        <v>498.77846999999997</v>
      </c>
      <c r="BQ10" s="28">
        <f t="shared" si="13"/>
        <v>1589.7565</v>
      </c>
      <c r="BR10" s="28">
        <f t="shared" si="13"/>
        <v>637.71519999999998</v>
      </c>
      <c r="BS10" s="4"/>
      <c r="BT10" s="134">
        <v>73.043796939290573</v>
      </c>
      <c r="BU10" s="134">
        <v>216.21703151715951</v>
      </c>
      <c r="BV10" s="135">
        <f t="shared" si="33"/>
        <v>15936.733598988825</v>
      </c>
      <c r="BW10" s="135">
        <f t="shared" si="34"/>
        <v>589461.71893055143</v>
      </c>
      <c r="CA10" s="28" t="s">
        <v>56</v>
      </c>
      <c r="CB10" s="28">
        <f t="shared" si="35"/>
        <v>181.18971999999999</v>
      </c>
      <c r="CC10" s="28">
        <f t="shared" si="14"/>
        <v>174.57764</v>
      </c>
      <c r="CD10" s="28">
        <f t="shared" si="14"/>
        <v>6.6120799999999997</v>
      </c>
      <c r="CE10" s="28">
        <f t="shared" si="36"/>
        <v>2261.9882900000002</v>
      </c>
      <c r="CF10" s="28">
        <f t="shared" si="15"/>
        <v>413.83458999999999</v>
      </c>
      <c r="CG10" s="28">
        <f t="shared" si="15"/>
        <v>1318.90453</v>
      </c>
      <c r="CH10" s="28">
        <f t="shared" si="15"/>
        <v>529.24917000000005</v>
      </c>
      <c r="CI10" s="4"/>
      <c r="CJ10" s="134">
        <v>73.043796939290573</v>
      </c>
      <c r="CK10" s="134">
        <v>216.21703151715951</v>
      </c>
      <c r="CL10" s="135">
        <f t="shared" si="37"/>
        <v>13234.785115166915</v>
      </c>
      <c r="CM10" s="135">
        <f t="shared" si="38"/>
        <v>489080.39339037583</v>
      </c>
      <c r="CR10" s="28" t="s">
        <v>56</v>
      </c>
      <c r="CS10" s="28">
        <f t="shared" si="39"/>
        <v>153.0994</v>
      </c>
      <c r="CT10" s="28">
        <f t="shared" si="16"/>
        <v>147.51837</v>
      </c>
      <c r="CU10" s="28">
        <f t="shared" si="16"/>
        <v>5.5810300000000002</v>
      </c>
      <c r="CV10" s="28">
        <f t="shared" si="40"/>
        <v>1910.7622900000001</v>
      </c>
      <c r="CW10" s="28">
        <f t="shared" si="17"/>
        <v>349.57578999999998</v>
      </c>
      <c r="CX10" s="28">
        <f t="shared" si="17"/>
        <v>1114.08026</v>
      </c>
      <c r="CY10" s="28">
        <f t="shared" si="17"/>
        <v>447.10623999999996</v>
      </c>
      <c r="CZ10" s="4"/>
      <c r="DA10" s="134">
        <v>73.043796939290573</v>
      </c>
      <c r="DB10" s="134">
        <v>216.21703151715951</v>
      </c>
      <c r="DC10" s="135">
        <f t="shared" si="41"/>
        <v>11182.961485127224</v>
      </c>
      <c r="DD10" s="135">
        <f t="shared" si="42"/>
        <v>413139.35027872992</v>
      </c>
      <c r="DI10" s="28" t="s">
        <v>56</v>
      </c>
      <c r="DJ10" s="28">
        <f t="shared" si="43"/>
        <v>137.44236000000001</v>
      </c>
      <c r="DK10" s="28">
        <f t="shared" si="18"/>
        <v>132.44817</v>
      </c>
      <c r="DL10" s="28">
        <f t="shared" si="18"/>
        <v>4.9941899999999997</v>
      </c>
      <c r="DM10" s="28">
        <f t="shared" si="44"/>
        <v>1713.8864699999999</v>
      </c>
      <c r="DN10" s="28">
        <f t="shared" si="19"/>
        <v>313.55336999999997</v>
      </c>
      <c r="DO10" s="28">
        <f t="shared" si="19"/>
        <v>999.1994400000001</v>
      </c>
      <c r="DP10" s="28">
        <f t="shared" si="19"/>
        <v>401.13366000000002</v>
      </c>
      <c r="DQ10" s="4"/>
      <c r="DR10" s="134">
        <v>73.043796939290573</v>
      </c>
      <c r="DS10" s="134">
        <v>216.21703151715951</v>
      </c>
      <c r="DT10" s="135">
        <f t="shared" si="45"/>
        <v>10039.311834696873</v>
      </c>
      <c r="DU10" s="135">
        <f t="shared" si="46"/>
        <v>370571.44490082323</v>
      </c>
      <c r="DZ10" s="28" t="s">
        <v>56</v>
      </c>
      <c r="EA10" s="28">
        <f t="shared" si="47"/>
        <v>136.23559999999998</v>
      </c>
      <c r="EB10" s="28">
        <f t="shared" si="20"/>
        <v>131.29113999999998</v>
      </c>
      <c r="EC10" s="28">
        <f t="shared" si="20"/>
        <v>4.9444599999999994</v>
      </c>
      <c r="ED10" s="28">
        <f t="shared" si="48"/>
        <v>1698.3017800000002</v>
      </c>
      <c r="EE10" s="28">
        <f t="shared" si="21"/>
        <v>310.70078000000001</v>
      </c>
      <c r="EF10" s="28">
        <f t="shared" si="21"/>
        <v>990.08012000000008</v>
      </c>
      <c r="EG10" s="28">
        <f t="shared" si="21"/>
        <v>397.52088000000003</v>
      </c>
      <c r="EH10" s="4"/>
      <c r="EI10" s="134">
        <v>73.043796939290573</v>
      </c>
      <c r="EJ10" s="134">
        <v>216.21703151715951</v>
      </c>
      <c r="EK10" s="135">
        <f t="shared" si="49"/>
        <v>9951.1655023024123</v>
      </c>
      <c r="EL10" s="135">
        <f t="shared" si="50"/>
        <v>367201.76949190814</v>
      </c>
      <c r="EQ10" s="28" t="s">
        <v>56</v>
      </c>
      <c r="ER10" s="28">
        <f t="shared" si="51"/>
        <v>133.92139999999998</v>
      </c>
      <c r="ES10" s="28">
        <f t="shared" si="22"/>
        <v>129.03870999999998</v>
      </c>
      <c r="ET10" s="28">
        <f t="shared" si="22"/>
        <v>4.8826900000000002</v>
      </c>
      <c r="EU10" s="28">
        <f t="shared" si="52"/>
        <v>1671.4806699999999</v>
      </c>
      <c r="EV10" s="28">
        <f t="shared" si="23"/>
        <v>305.79917</v>
      </c>
      <c r="EW10" s="28">
        <f t="shared" si="23"/>
        <v>974.57018000000005</v>
      </c>
      <c r="EX10" s="28">
        <f t="shared" si="23"/>
        <v>391.11131999999998</v>
      </c>
      <c r="EY10" s="4"/>
      <c r="EZ10" s="134">
        <v>73.043796939290573</v>
      </c>
      <c r="FA10" s="134">
        <v>216.21703151715951</v>
      </c>
      <c r="FB10" s="135">
        <f t="shared" si="53"/>
        <v>9782.1275474255071</v>
      </c>
      <c r="FC10" s="135">
        <f t="shared" si="54"/>
        <v>361402.58870571287</v>
      </c>
      <c r="FH10" s="28" t="s">
        <v>56</v>
      </c>
      <c r="FI10" s="28">
        <f t="shared" si="55"/>
        <v>127.65711999999999</v>
      </c>
      <c r="FJ10" s="28">
        <f t="shared" si="24"/>
        <v>122.98842999999999</v>
      </c>
      <c r="FK10" s="28">
        <f t="shared" si="24"/>
        <v>4.6686899999999998</v>
      </c>
      <c r="FL10" s="28">
        <f t="shared" si="56"/>
        <v>1594.6090199999999</v>
      </c>
      <c r="FM10" s="28">
        <f t="shared" si="25"/>
        <v>291.73881999999998</v>
      </c>
      <c r="FN10" s="28">
        <f t="shared" si="25"/>
        <v>929.83124999999995</v>
      </c>
      <c r="FO10" s="28">
        <f t="shared" si="25"/>
        <v>373.03895</v>
      </c>
      <c r="FP10" s="4"/>
      <c r="FQ10" s="134">
        <v>73.043796939290573</v>
      </c>
      <c r="FR10" s="134">
        <v>216.21703151715951</v>
      </c>
      <c r="FS10" s="135">
        <f t="shared" si="57"/>
        <v>9324.5607511346479</v>
      </c>
      <c r="FT10" s="135">
        <f t="shared" si="58"/>
        <v>344781.62873488682</v>
      </c>
    </row>
    <row r="11" spans="1:187" x14ac:dyDescent="0.2">
      <c r="A11" t="s">
        <v>13</v>
      </c>
      <c r="B11" s="114">
        <f>①データ貼り付け!B11</f>
        <v>28718</v>
      </c>
      <c r="C11" s="114">
        <f>①データ貼り付け!C11</f>
        <v>27105</v>
      </c>
      <c r="D11" s="114">
        <f>①データ貼り付け!D11</f>
        <v>27794</v>
      </c>
      <c r="E11" s="114">
        <f>①データ貼り付け!E11</f>
        <v>25780</v>
      </c>
      <c r="F11" s="114">
        <f>①データ貼り付け!F11</f>
        <v>24838</v>
      </c>
      <c r="G11" s="114">
        <f>①データ貼り付け!G11</f>
        <v>22607</v>
      </c>
      <c r="H11" s="114">
        <f>①データ貼り付け!H11</f>
        <v>21241</v>
      </c>
      <c r="J11" s="6" t="s">
        <v>45</v>
      </c>
      <c r="K11" s="7">
        <f>SUM(B15:B16)</f>
        <v>79453</v>
      </c>
      <c r="L11" s="7">
        <f t="shared" ref="L11:Q11" si="66">SUM(C15:C16)</f>
        <v>87617</v>
      </c>
      <c r="M11" s="7">
        <f t="shared" si="66"/>
        <v>82953</v>
      </c>
      <c r="N11" s="7">
        <f t="shared" si="66"/>
        <v>69271</v>
      </c>
      <c r="O11" s="7">
        <f t="shared" si="66"/>
        <v>58665</v>
      </c>
      <c r="P11" s="7">
        <f t="shared" si="66"/>
        <v>52793</v>
      </c>
      <c r="Q11" s="7">
        <f t="shared" si="66"/>
        <v>52473</v>
      </c>
      <c r="U11" s="35"/>
      <c r="V11" s="35"/>
      <c r="W11" s="35"/>
      <c r="X11" s="35"/>
      <c r="Y11" s="35"/>
      <c r="Z11" s="35"/>
      <c r="AA11" s="35"/>
      <c r="AK11" s="43" t="s">
        <v>104</v>
      </c>
      <c r="AL11" s="42">
        <f>AL9+AL10</f>
        <v>18675.648849999998</v>
      </c>
      <c r="AM11" s="42">
        <f t="shared" ref="AM11:AR11" si="67">AM9+AM10</f>
        <v>19218.657330000002</v>
      </c>
      <c r="AN11" s="42">
        <f t="shared" si="67"/>
        <v>19432.567649999997</v>
      </c>
      <c r="AO11" s="42">
        <f t="shared" si="67"/>
        <v>19407.709600000002</v>
      </c>
      <c r="AP11" s="42">
        <f t="shared" si="67"/>
        <v>19175.921320000001</v>
      </c>
      <c r="AQ11" s="42">
        <f t="shared" si="67"/>
        <v>18974.940860000002</v>
      </c>
      <c r="AR11" s="42">
        <f t="shared" si="67"/>
        <v>18640.94239</v>
      </c>
      <c r="AW11" s="39" t="str">
        <f>AQ4</f>
        <v>2040年</v>
      </c>
      <c r="AX11" s="94">
        <f>ER5</f>
        <v>5919.1582199999993</v>
      </c>
      <c r="AY11" s="94">
        <f t="shared" ref="AY11:BD11" si="68">ES5</f>
        <v>5754.8490999999995</v>
      </c>
      <c r="AZ11" s="94">
        <f t="shared" si="68"/>
        <v>164.30912000000001</v>
      </c>
      <c r="BA11" s="94">
        <f t="shared" si="68"/>
        <v>31062.258940000003</v>
      </c>
      <c r="BB11" s="94">
        <f t="shared" si="68"/>
        <v>6646.8140100000001</v>
      </c>
      <c r="BC11" s="94">
        <f t="shared" si="68"/>
        <v>18810.631740000001</v>
      </c>
      <c r="BD11" s="94">
        <f t="shared" si="68"/>
        <v>5604.8131899999998</v>
      </c>
      <c r="BE11" s="4"/>
      <c r="BK11" s="28" t="s">
        <v>45</v>
      </c>
      <c r="BL11" s="28">
        <f t="shared" si="31"/>
        <v>325.26553999999999</v>
      </c>
      <c r="BM11" s="28">
        <f t="shared" si="12"/>
        <v>321.22650999999996</v>
      </c>
      <c r="BN11" s="28">
        <f t="shared" si="12"/>
        <v>4.0390300000000003</v>
      </c>
      <c r="BO11" s="28">
        <f t="shared" si="32"/>
        <v>3159.6054099999997</v>
      </c>
      <c r="BP11" s="28">
        <f t="shared" si="13"/>
        <v>646.52458000000001</v>
      </c>
      <c r="BQ11" s="28">
        <f t="shared" si="13"/>
        <v>1786.0357399999998</v>
      </c>
      <c r="BR11" s="28">
        <f t="shared" si="13"/>
        <v>727.04508999999996</v>
      </c>
      <c r="BS11" s="4"/>
      <c r="BT11" s="134">
        <v>65.39728921349537</v>
      </c>
      <c r="BU11" s="134">
        <v>200.53448869816052</v>
      </c>
      <c r="BV11" s="135">
        <f t="shared" si="33"/>
        <v>21271.484590563745</v>
      </c>
      <c r="BW11" s="135">
        <f t="shared" si="34"/>
        <v>633609.85538229172</v>
      </c>
      <c r="CA11" s="28" t="s">
        <v>45</v>
      </c>
      <c r="CB11" s="28">
        <f t="shared" si="35"/>
        <v>358.46451999999999</v>
      </c>
      <c r="CC11" s="28">
        <f t="shared" si="14"/>
        <v>354.01828999999998</v>
      </c>
      <c r="CD11" s="28">
        <f t="shared" si="14"/>
        <v>4.4462299999999999</v>
      </c>
      <c r="CE11" s="28">
        <f t="shared" si="36"/>
        <v>3486.9591799999998</v>
      </c>
      <c r="CF11" s="28">
        <f t="shared" si="15"/>
        <v>713.31052999999997</v>
      </c>
      <c r="CG11" s="28">
        <f t="shared" si="15"/>
        <v>1971.1548400000001</v>
      </c>
      <c r="CH11" s="28">
        <f t="shared" si="15"/>
        <v>802.49380999999994</v>
      </c>
      <c r="CI11" s="4"/>
      <c r="CJ11" s="134">
        <v>65.39728921349537</v>
      </c>
      <c r="CK11" s="134">
        <v>200.53448869816052</v>
      </c>
      <c r="CL11" s="135">
        <f t="shared" si="37"/>
        <v>23442.607887216796</v>
      </c>
      <c r="CM11" s="135">
        <f t="shared" si="38"/>
        <v>699255.57627265702</v>
      </c>
      <c r="CR11" s="28" t="s">
        <v>45</v>
      </c>
      <c r="CS11" s="28">
        <f t="shared" si="39"/>
        <v>339.25518</v>
      </c>
      <c r="CT11" s="28">
        <f t="shared" si="16"/>
        <v>335.05011000000002</v>
      </c>
      <c r="CU11" s="28">
        <f t="shared" si="16"/>
        <v>4.2050700000000001</v>
      </c>
      <c r="CV11" s="28">
        <f t="shared" si="40"/>
        <v>3302.8868699999998</v>
      </c>
      <c r="CW11" s="28">
        <f t="shared" si="17"/>
        <v>675.54251999999997</v>
      </c>
      <c r="CX11" s="28">
        <f t="shared" si="17"/>
        <v>1867.1430599999999</v>
      </c>
      <c r="CY11" s="28">
        <f t="shared" si="17"/>
        <v>760.20128999999997</v>
      </c>
      <c r="CZ11" s="4"/>
      <c r="DA11" s="134">
        <v>65.39728921349537</v>
      </c>
      <c r="DB11" s="134">
        <v>200.53448869816052</v>
      </c>
      <c r="DC11" s="135">
        <f t="shared" si="41"/>
        <v>22186.369123636428</v>
      </c>
      <c r="DD11" s="135">
        <f t="shared" si="42"/>
        <v>662342.72970331775</v>
      </c>
      <c r="DI11" s="28" t="s">
        <v>45</v>
      </c>
      <c r="DJ11" s="28">
        <f t="shared" si="43"/>
        <v>283.49534</v>
      </c>
      <c r="DK11" s="28">
        <f t="shared" si="18"/>
        <v>279.97696999999999</v>
      </c>
      <c r="DL11" s="28">
        <f t="shared" si="18"/>
        <v>3.51837</v>
      </c>
      <c r="DM11" s="28">
        <f t="shared" si="44"/>
        <v>2755.7507099999998</v>
      </c>
      <c r="DN11" s="28">
        <f t="shared" si="19"/>
        <v>563.80981999999995</v>
      </c>
      <c r="DO11" s="28">
        <f t="shared" si="19"/>
        <v>1557.7774599999998</v>
      </c>
      <c r="DP11" s="28">
        <f t="shared" si="19"/>
        <v>634.16342999999995</v>
      </c>
      <c r="DQ11" s="4"/>
      <c r="DR11" s="134">
        <v>65.39728921349537</v>
      </c>
      <c r="DS11" s="134">
        <v>200.53448869816052</v>
      </c>
      <c r="DT11" s="135">
        <f t="shared" si="45"/>
        <v>18539.826740658202</v>
      </c>
      <c r="DU11" s="135">
        <f t="shared" si="46"/>
        <v>552623.05960944283</v>
      </c>
      <c r="DZ11" s="28" t="s">
        <v>45</v>
      </c>
      <c r="EA11" s="28">
        <f t="shared" si="47"/>
        <v>240.11915999999999</v>
      </c>
      <c r="EB11" s="28">
        <f t="shared" si="20"/>
        <v>237.13845000000001</v>
      </c>
      <c r="EC11" s="28">
        <f t="shared" si="20"/>
        <v>2.9807100000000002</v>
      </c>
      <c r="ED11" s="28">
        <f t="shared" si="48"/>
        <v>2333.4647400000003</v>
      </c>
      <c r="EE11" s="28">
        <f t="shared" si="21"/>
        <v>477.43880999999999</v>
      </c>
      <c r="EF11" s="28">
        <f t="shared" si="21"/>
        <v>1319.0566800000001</v>
      </c>
      <c r="EG11" s="28">
        <f t="shared" si="21"/>
        <v>536.96924999999999</v>
      </c>
      <c r="EH11" s="4"/>
      <c r="EI11" s="134">
        <v>65.39728921349537</v>
      </c>
      <c r="EJ11" s="134">
        <v>200.53448869816052</v>
      </c>
      <c r="EK11" s="135">
        <f t="shared" si="49"/>
        <v>15703.142152221568</v>
      </c>
      <c r="EL11" s="135">
        <f t="shared" si="50"/>
        <v>467940.15853108611</v>
      </c>
      <c r="EQ11" s="28" t="s">
        <v>45</v>
      </c>
      <c r="ER11" s="28">
        <f t="shared" si="51"/>
        <v>216.20529999999999</v>
      </c>
      <c r="ES11" s="28">
        <f t="shared" si="22"/>
        <v>213.51871</v>
      </c>
      <c r="ET11" s="28">
        <f t="shared" si="22"/>
        <v>2.6865899999999998</v>
      </c>
      <c r="EU11" s="28">
        <f t="shared" si="52"/>
        <v>2098.4410500000004</v>
      </c>
      <c r="EV11" s="28">
        <f t="shared" si="23"/>
        <v>429.45874000000003</v>
      </c>
      <c r="EW11" s="28">
        <f t="shared" si="23"/>
        <v>1186.1622200000002</v>
      </c>
      <c r="EX11" s="28">
        <f t="shared" si="23"/>
        <v>482.82008999999999</v>
      </c>
      <c r="EY11" s="4"/>
      <c r="EZ11" s="134">
        <v>65.39728921349537</v>
      </c>
      <c r="FA11" s="134">
        <v>200.53448869816052</v>
      </c>
      <c r="FB11" s="135">
        <f t="shared" si="53"/>
        <v>14139.24053359053</v>
      </c>
      <c r="FC11" s="135">
        <f t="shared" si="54"/>
        <v>420809.80302498117</v>
      </c>
      <c r="FH11" s="28" t="s">
        <v>45</v>
      </c>
      <c r="FI11" s="28">
        <f t="shared" si="55"/>
        <v>214.94736</v>
      </c>
      <c r="FJ11" s="28">
        <f t="shared" si="24"/>
        <v>212.27521000000002</v>
      </c>
      <c r="FK11" s="28">
        <f t="shared" si="24"/>
        <v>2.6721500000000002</v>
      </c>
      <c r="FL11" s="28">
        <f t="shared" si="56"/>
        <v>2085.0856399999998</v>
      </c>
      <c r="FM11" s="28">
        <f t="shared" si="25"/>
        <v>426.77215000000001</v>
      </c>
      <c r="FN11" s="28">
        <f t="shared" si="25"/>
        <v>1178.5952</v>
      </c>
      <c r="FO11" s="28">
        <f t="shared" si="25"/>
        <v>479.71828999999997</v>
      </c>
      <c r="FP11" s="4"/>
      <c r="FQ11" s="134">
        <v>65.39728921349537</v>
      </c>
      <c r="FR11" s="134">
        <v>200.53448869816052</v>
      </c>
      <c r="FS11" s="135">
        <f t="shared" si="57"/>
        <v>14056.974667597306</v>
      </c>
      <c r="FT11" s="135">
        <f t="shared" si="58"/>
        <v>418131.58270927676</v>
      </c>
    </row>
    <row r="12" spans="1:187" x14ac:dyDescent="0.2">
      <c r="A12" t="s">
        <v>14</v>
      </c>
      <c r="B12" s="114">
        <f>①データ貼り付け!B12</f>
        <v>30812</v>
      </c>
      <c r="C12" s="114">
        <f>①データ貼り付け!C12</f>
        <v>26164</v>
      </c>
      <c r="D12" s="114">
        <f>①データ貼り付け!D12</f>
        <v>24844</v>
      </c>
      <c r="E12" s="114">
        <f>①データ貼り付け!E12</f>
        <v>25549</v>
      </c>
      <c r="F12" s="114">
        <f>①データ貼り付け!F12</f>
        <v>23798</v>
      </c>
      <c r="G12" s="114">
        <f>①データ貼り付け!G12</f>
        <v>23033</v>
      </c>
      <c r="H12" s="114">
        <f>①データ貼り付け!H12</f>
        <v>21057</v>
      </c>
      <c r="J12" s="6" t="s">
        <v>46</v>
      </c>
      <c r="K12" s="7">
        <f>SUM(B17:B18)</f>
        <v>67811</v>
      </c>
      <c r="L12" s="7">
        <f t="shared" ref="L12:Q12" si="69">SUM(C17:C18)</f>
        <v>67895</v>
      </c>
      <c r="M12" s="7">
        <f t="shared" si="69"/>
        <v>77637</v>
      </c>
      <c r="N12" s="7">
        <f t="shared" si="69"/>
        <v>85957</v>
      </c>
      <c r="O12" s="7">
        <f t="shared" si="69"/>
        <v>81704</v>
      </c>
      <c r="P12" s="7">
        <f t="shared" si="69"/>
        <v>68620</v>
      </c>
      <c r="Q12" s="7">
        <f t="shared" si="69"/>
        <v>58495</v>
      </c>
      <c r="AK12" s="43"/>
      <c r="AL12" s="43" t="str">
        <f>AL8</f>
        <v>2015年</v>
      </c>
      <c r="AM12" s="43" t="str">
        <f t="shared" ref="AM12:AR12" si="70">AM8</f>
        <v>2020年</v>
      </c>
      <c r="AN12" s="43" t="str">
        <f t="shared" si="70"/>
        <v>2025年</v>
      </c>
      <c r="AO12" s="43" t="str">
        <f t="shared" si="70"/>
        <v>2030年</v>
      </c>
      <c r="AP12" s="43" t="str">
        <f t="shared" si="70"/>
        <v>2035年</v>
      </c>
      <c r="AQ12" s="43" t="str">
        <f t="shared" si="70"/>
        <v>2040年</v>
      </c>
      <c r="AR12" s="43" t="str">
        <f t="shared" si="70"/>
        <v>2045年</v>
      </c>
      <c r="AW12" s="39" t="str">
        <f>AR4</f>
        <v>2045年</v>
      </c>
      <c r="AX12" s="9">
        <f>FI5</f>
        <v>5982.5928400000003</v>
      </c>
      <c r="AY12" s="9">
        <f t="shared" ref="AY12:BD12" si="71">FJ5</f>
        <v>5815.2345599999999</v>
      </c>
      <c r="AZ12" s="9">
        <f t="shared" si="71"/>
        <v>167.35828000000001</v>
      </c>
      <c r="BA12" s="9">
        <f t="shared" si="71"/>
        <v>30468.732929999998</v>
      </c>
      <c r="BB12" s="9">
        <f t="shared" si="71"/>
        <v>6555.7645699999994</v>
      </c>
      <c r="BC12" s="9">
        <f t="shared" si="71"/>
        <v>18473.58411</v>
      </c>
      <c r="BD12" s="9">
        <f t="shared" si="71"/>
        <v>5439.3842500000001</v>
      </c>
      <c r="BE12" s="4"/>
      <c r="BK12" s="28" t="s">
        <v>46</v>
      </c>
      <c r="BL12" s="28">
        <f t="shared" si="31"/>
        <v>525.89730999999995</v>
      </c>
      <c r="BM12" s="28">
        <f t="shared" si="12"/>
        <v>518.77005999999994</v>
      </c>
      <c r="BN12" s="28">
        <f t="shared" si="12"/>
        <v>7.1272500000000001</v>
      </c>
      <c r="BO12" s="28">
        <f t="shared" si="32"/>
        <v>3795.5252899999996</v>
      </c>
      <c r="BP12" s="28">
        <f t="shared" si="13"/>
        <v>847.93634999999995</v>
      </c>
      <c r="BQ12" s="28">
        <f t="shared" si="13"/>
        <v>2134.3815399999999</v>
      </c>
      <c r="BR12" s="28">
        <f t="shared" si="13"/>
        <v>813.20740000000001</v>
      </c>
      <c r="BS12" s="4"/>
      <c r="BT12" s="134">
        <v>63.692345011681851</v>
      </c>
      <c r="BU12" s="134">
        <v>200.70550635360829</v>
      </c>
      <c r="BV12" s="135">
        <f t="shared" si="33"/>
        <v>33495.632909235399</v>
      </c>
      <c r="BW12" s="135">
        <f t="shared" si="34"/>
        <v>761782.8252073758</v>
      </c>
      <c r="CA12" s="28" t="s">
        <v>46</v>
      </c>
      <c r="CB12" s="28">
        <f t="shared" si="35"/>
        <v>528.74340999999993</v>
      </c>
      <c r="CC12" s="28">
        <f t="shared" si="14"/>
        <v>521.63109999999995</v>
      </c>
      <c r="CD12" s="28">
        <f t="shared" si="14"/>
        <v>7.1123099999999999</v>
      </c>
      <c r="CE12" s="28">
        <f t="shared" si="36"/>
        <v>3789.5230699999997</v>
      </c>
      <c r="CF12" s="28">
        <f t="shared" si="15"/>
        <v>849.12140999999997</v>
      </c>
      <c r="CG12" s="28">
        <f t="shared" si="15"/>
        <v>2130.1087600000001</v>
      </c>
      <c r="CH12" s="28">
        <f t="shared" si="15"/>
        <v>810.29290000000003</v>
      </c>
      <c r="CI12" s="4"/>
      <c r="CJ12" s="134">
        <v>63.692345011681851</v>
      </c>
      <c r="CK12" s="134">
        <v>200.70550635360829</v>
      </c>
      <c r="CL12" s="135">
        <f t="shared" si="37"/>
        <v>33676.907692373148</v>
      </c>
      <c r="CM12" s="135">
        <f t="shared" si="38"/>
        <v>760578.14660303015</v>
      </c>
      <c r="CR12" s="28" t="s">
        <v>46</v>
      </c>
      <c r="CS12" s="28">
        <f t="shared" si="39"/>
        <v>605.87198999999998</v>
      </c>
      <c r="CT12" s="28">
        <f t="shared" si="16"/>
        <v>597.75281999999993</v>
      </c>
      <c r="CU12" s="28">
        <f t="shared" si="16"/>
        <v>8.1191700000000004</v>
      </c>
      <c r="CV12" s="28">
        <f t="shared" si="40"/>
        <v>4327.1165700000001</v>
      </c>
      <c r="CW12" s="28">
        <f t="shared" si="17"/>
        <v>971.03607</v>
      </c>
      <c r="CX12" s="28">
        <f t="shared" si="17"/>
        <v>2431.7754</v>
      </c>
      <c r="CY12" s="28">
        <f t="shared" si="17"/>
        <v>924.30509999999992</v>
      </c>
      <c r="CZ12" s="4"/>
      <c r="DA12" s="134">
        <v>63.692345011681851</v>
      </c>
      <c r="DB12" s="134">
        <v>200.70550635360829</v>
      </c>
      <c r="DC12" s="135">
        <f t="shared" si="41"/>
        <v>38589.407819994252</v>
      </c>
      <c r="DD12" s="135">
        <f t="shared" si="42"/>
        <v>868476.12223293877</v>
      </c>
      <c r="DI12" s="28" t="s">
        <v>46</v>
      </c>
      <c r="DJ12" s="28">
        <f t="shared" si="43"/>
        <v>670.32167000000004</v>
      </c>
      <c r="DK12" s="28">
        <f t="shared" si="18"/>
        <v>661.32722000000001</v>
      </c>
      <c r="DL12" s="28">
        <f t="shared" si="18"/>
        <v>8.9944500000000005</v>
      </c>
      <c r="DM12" s="28">
        <f t="shared" si="44"/>
        <v>4793.1691300000002</v>
      </c>
      <c r="DN12" s="28">
        <f t="shared" si="19"/>
        <v>1075.0681500000001</v>
      </c>
      <c r="DO12" s="28">
        <f t="shared" si="19"/>
        <v>2693.8866800000001</v>
      </c>
      <c r="DP12" s="28">
        <f t="shared" si="19"/>
        <v>1024.2142999999999</v>
      </c>
      <c r="DQ12" s="4"/>
      <c r="DR12" s="134">
        <v>63.692345011681851</v>
      </c>
      <c r="DS12" s="134">
        <v>200.70550635360829</v>
      </c>
      <c r="DT12" s="135">
        <f t="shared" si="45"/>
        <v>42694.359074446751</v>
      </c>
      <c r="DU12" s="135">
        <f t="shared" si="46"/>
        <v>962015.43727513414</v>
      </c>
      <c r="DZ12" s="28" t="s">
        <v>46</v>
      </c>
      <c r="EA12" s="28">
        <f t="shared" si="47"/>
        <v>636.86639000000002</v>
      </c>
      <c r="EB12" s="28">
        <f t="shared" si="20"/>
        <v>628.31384000000003</v>
      </c>
      <c r="EC12" s="28">
        <f t="shared" si="20"/>
        <v>8.5525500000000001</v>
      </c>
      <c r="ED12" s="28">
        <f t="shared" si="48"/>
        <v>4557.4209099999998</v>
      </c>
      <c r="EE12" s="28">
        <f t="shared" si="21"/>
        <v>1021.85795</v>
      </c>
      <c r="EF12" s="28">
        <f t="shared" si="21"/>
        <v>2561.5086099999999</v>
      </c>
      <c r="EG12" s="28">
        <f t="shared" si="21"/>
        <v>974.05435000000011</v>
      </c>
      <c r="EH12" s="4"/>
      <c r="EI12" s="134">
        <v>63.692345011681851</v>
      </c>
      <c r="EJ12" s="134">
        <v>200.70550635360829</v>
      </c>
      <c r="EK12" s="135">
        <f t="shared" si="49"/>
        <v>40563.513838224331</v>
      </c>
      <c r="EL12" s="135">
        <f t="shared" si="50"/>
        <v>914699.47140807216</v>
      </c>
      <c r="EQ12" s="28" t="s">
        <v>46</v>
      </c>
      <c r="ER12" s="28">
        <f t="shared" si="51"/>
        <v>535.34668999999997</v>
      </c>
      <c r="ES12" s="28">
        <f t="shared" si="22"/>
        <v>528.16879999999992</v>
      </c>
      <c r="ET12" s="28">
        <f t="shared" si="22"/>
        <v>7.1778899999999997</v>
      </c>
      <c r="EU12" s="28">
        <f t="shared" si="52"/>
        <v>3825.3199299999997</v>
      </c>
      <c r="EV12" s="28">
        <f t="shared" si="23"/>
        <v>858.24729000000002</v>
      </c>
      <c r="EW12" s="28">
        <f t="shared" si="23"/>
        <v>2149.83779</v>
      </c>
      <c r="EX12" s="28">
        <f t="shared" si="23"/>
        <v>817.23485000000005</v>
      </c>
      <c r="EY12" s="4"/>
      <c r="EZ12" s="134">
        <v>63.692345011681851</v>
      </c>
      <c r="FA12" s="134">
        <v>200.70550635360829</v>
      </c>
      <c r="FB12" s="135">
        <f t="shared" si="53"/>
        <v>34097.486080341885</v>
      </c>
      <c r="FC12" s="135">
        <f t="shared" si="54"/>
        <v>767762.77351519931</v>
      </c>
      <c r="FH12" s="28" t="s">
        <v>46</v>
      </c>
      <c r="FI12" s="28">
        <f t="shared" si="55"/>
        <v>456.44767999999999</v>
      </c>
      <c r="FJ12" s="28">
        <f t="shared" si="24"/>
        <v>450.32990000000001</v>
      </c>
      <c r="FK12" s="28">
        <f t="shared" si="24"/>
        <v>6.1177799999999998</v>
      </c>
      <c r="FL12" s="28">
        <f t="shared" si="56"/>
        <v>3260.4370600000002</v>
      </c>
      <c r="FM12" s="28">
        <f t="shared" si="25"/>
        <v>731.61707999999999</v>
      </c>
      <c r="FN12" s="28">
        <f t="shared" si="25"/>
        <v>1832.3345300000001</v>
      </c>
      <c r="FO12" s="28">
        <f t="shared" si="25"/>
        <v>696.4854499999999</v>
      </c>
      <c r="FP12" s="4"/>
      <c r="FQ12" s="134">
        <v>63.692345011681851</v>
      </c>
      <c r="FR12" s="134">
        <v>200.70550635360829</v>
      </c>
      <c r="FS12" s="135">
        <f t="shared" si="57"/>
        <v>29072.223114341752</v>
      </c>
      <c r="FT12" s="135">
        <f t="shared" si="58"/>
        <v>654387.67106136994</v>
      </c>
    </row>
    <row r="13" spans="1:187" x14ac:dyDescent="0.2">
      <c r="A13" t="s">
        <v>15</v>
      </c>
      <c r="B13" s="114">
        <f>①データ貼り付け!B13</f>
        <v>37081</v>
      </c>
      <c r="C13" s="114">
        <f>①データ貼り付け!C13</f>
        <v>31041</v>
      </c>
      <c r="D13" s="114">
        <f>①データ貼り付け!D13</f>
        <v>26427</v>
      </c>
      <c r="E13" s="114">
        <f>①データ貼り付け!E13</f>
        <v>25181</v>
      </c>
      <c r="F13" s="114">
        <f>①データ貼り付け!F13</f>
        <v>25948</v>
      </c>
      <c r="G13" s="114">
        <f>①データ貼り付け!G13</f>
        <v>24242</v>
      </c>
      <c r="H13" s="114">
        <f>①データ貼り付け!H13</f>
        <v>23548</v>
      </c>
      <c r="J13" s="6" t="s">
        <v>47</v>
      </c>
      <c r="K13" s="7">
        <f>SUM(B19:B20)</f>
        <v>79159</v>
      </c>
      <c r="L13" s="7">
        <f t="shared" ref="L13:Q13" si="72">SUM(C19:C20)</f>
        <v>76012</v>
      </c>
      <c r="M13" s="7">
        <f t="shared" si="72"/>
        <v>64080</v>
      </c>
      <c r="N13" s="7">
        <f t="shared" si="72"/>
        <v>64680</v>
      </c>
      <c r="O13" s="7">
        <f t="shared" si="72"/>
        <v>74319</v>
      </c>
      <c r="P13" s="7">
        <f t="shared" si="72"/>
        <v>82590</v>
      </c>
      <c r="Q13" s="7">
        <f t="shared" si="72"/>
        <v>78788</v>
      </c>
      <c r="U13" s="35"/>
      <c r="V13" s="35"/>
      <c r="W13" s="35"/>
      <c r="X13" s="35"/>
      <c r="Y13" s="35"/>
      <c r="Z13" s="35"/>
      <c r="AA13" s="35"/>
      <c r="AK13" s="43" t="s">
        <v>106</v>
      </c>
      <c r="AL13" s="42">
        <f>BD6</f>
        <v>5830.4974700000002</v>
      </c>
      <c r="AM13" s="42">
        <f>BD7</f>
        <v>5901.5116699999999</v>
      </c>
      <c r="AN13" s="42">
        <f>BD8</f>
        <v>5879.9670999999998</v>
      </c>
      <c r="AO13" s="42">
        <f>BD9</f>
        <v>5822.3052100000004</v>
      </c>
      <c r="AP13" s="42">
        <f>BD10</f>
        <v>5722.5215800000005</v>
      </c>
      <c r="AQ13" s="42">
        <f>BD11</f>
        <v>5604.8131899999998</v>
      </c>
      <c r="AR13" s="42">
        <f>BD12</f>
        <v>5439.3842500000001</v>
      </c>
      <c r="AW13" s="29"/>
      <c r="AX13" s="29"/>
      <c r="AY13" s="29"/>
      <c r="AZ13" s="29"/>
      <c r="BA13" s="29"/>
      <c r="BB13" s="29"/>
      <c r="BC13" s="29"/>
      <c r="BD13" s="29"/>
      <c r="BE13" s="4"/>
      <c r="BK13" s="28" t="s">
        <v>47</v>
      </c>
      <c r="BL13" s="28">
        <f t="shared" si="31"/>
        <v>1096.03468</v>
      </c>
      <c r="BM13" s="28">
        <f t="shared" si="12"/>
        <v>1074.6280400000001</v>
      </c>
      <c r="BN13" s="28">
        <f t="shared" si="12"/>
        <v>21.406639999999999</v>
      </c>
      <c r="BO13" s="28">
        <f t="shared" si="32"/>
        <v>7002.5530699999999</v>
      </c>
      <c r="BP13" s="28">
        <f t="shared" si="13"/>
        <v>1621.7957899999999</v>
      </c>
      <c r="BQ13" s="28">
        <f t="shared" si="13"/>
        <v>4108.0118299999995</v>
      </c>
      <c r="BR13" s="28">
        <f t="shared" si="13"/>
        <v>1272.7454499999999</v>
      </c>
      <c r="BS13" s="4"/>
      <c r="BT13" s="134">
        <v>63.929741139761383</v>
      </c>
      <c r="BU13" s="134">
        <v>204.80220568789474</v>
      </c>
      <c r="BV13" s="135">
        <f t="shared" si="33"/>
        <v>70069.213372601196</v>
      </c>
      <c r="BW13" s="135">
        <f t="shared" si="34"/>
        <v>1434138.3141825388</v>
      </c>
      <c r="CA13" s="28" t="s">
        <v>47</v>
      </c>
      <c r="CB13" s="28">
        <f t="shared" si="35"/>
        <v>1052.5240899999999</v>
      </c>
      <c r="CC13" s="28">
        <f t="shared" si="14"/>
        <v>1031.96875</v>
      </c>
      <c r="CD13" s="28">
        <f t="shared" si="14"/>
        <v>20.555340000000001</v>
      </c>
      <c r="CE13" s="28">
        <f t="shared" si="36"/>
        <v>6724.0229799999997</v>
      </c>
      <c r="CF13" s="28">
        <f t="shared" si="15"/>
        <v>1557.3600000000001</v>
      </c>
      <c r="CG13" s="28">
        <f t="shared" si="15"/>
        <v>3944.5530399999998</v>
      </c>
      <c r="CH13" s="28">
        <f t="shared" si="15"/>
        <v>1222.1099399999998</v>
      </c>
      <c r="CI13" s="4"/>
      <c r="CJ13" s="134">
        <v>63.929741139761383</v>
      </c>
      <c r="CK13" s="134">
        <v>204.80220568789474</v>
      </c>
      <c r="CL13" s="135">
        <f t="shared" si="37"/>
        <v>67287.59261706291</v>
      </c>
      <c r="CM13" s="135">
        <f t="shared" si="38"/>
        <v>1377094.7374000908</v>
      </c>
      <c r="CR13" s="28" t="s">
        <v>47</v>
      </c>
      <c r="CS13" s="28">
        <f t="shared" si="39"/>
        <v>889.08510000000001</v>
      </c>
      <c r="CT13" s="28">
        <f t="shared" si="16"/>
        <v>871.76409999999998</v>
      </c>
      <c r="CU13" s="28">
        <f t="shared" si="16"/>
        <v>17.321000000000002</v>
      </c>
      <c r="CV13" s="28">
        <f t="shared" si="40"/>
        <v>5664.5265999999992</v>
      </c>
      <c r="CW13" s="28">
        <f t="shared" si="17"/>
        <v>1314.0115999999998</v>
      </c>
      <c r="CX13" s="28">
        <f t="shared" si="17"/>
        <v>3321.2955999999999</v>
      </c>
      <c r="CY13" s="28">
        <f t="shared" si="17"/>
        <v>1029.2194</v>
      </c>
      <c r="CZ13" s="4"/>
      <c r="DA13" s="134">
        <v>63.929741139761383</v>
      </c>
      <c r="DB13" s="134">
        <v>204.80220568789474</v>
      </c>
      <c r="DC13" s="135">
        <f t="shared" si="41"/>
        <v>56838.980294218862</v>
      </c>
      <c r="DD13" s="135">
        <f t="shared" si="42"/>
        <v>1160107.5418577509</v>
      </c>
      <c r="DI13" s="28" t="s">
        <v>47</v>
      </c>
      <c r="DJ13" s="28">
        <f t="shared" si="43"/>
        <v>901.23254999999995</v>
      </c>
      <c r="DK13" s="28">
        <f t="shared" si="18"/>
        <v>883.76580999999999</v>
      </c>
      <c r="DL13" s="28">
        <f t="shared" si="18"/>
        <v>17.466740000000001</v>
      </c>
      <c r="DM13" s="28">
        <f t="shared" si="44"/>
        <v>5708.9991399999999</v>
      </c>
      <c r="DN13" s="28">
        <f t="shared" si="19"/>
        <v>1328.7155600000001</v>
      </c>
      <c r="DO13" s="28">
        <f t="shared" si="19"/>
        <v>3343.6797999999999</v>
      </c>
      <c r="DP13" s="28">
        <f t="shared" si="19"/>
        <v>1036.6037799999999</v>
      </c>
      <c r="DQ13" s="4"/>
      <c r="DR13" s="134">
        <v>63.929741139761383</v>
      </c>
      <c r="DS13" s="134">
        <v>204.80220568789474</v>
      </c>
      <c r="DT13" s="135">
        <f t="shared" si="45"/>
        <v>57615.563628227057</v>
      </c>
      <c r="DU13" s="135">
        <f t="shared" si="46"/>
        <v>1169215.6161422941</v>
      </c>
      <c r="DZ13" s="28" t="s">
        <v>47</v>
      </c>
      <c r="EA13" s="28">
        <f t="shared" si="47"/>
        <v>1037.67813</v>
      </c>
      <c r="EB13" s="28">
        <f t="shared" si="20"/>
        <v>1017.61759</v>
      </c>
      <c r="EC13" s="28">
        <f t="shared" si="20"/>
        <v>20.06054</v>
      </c>
      <c r="ED13" s="28">
        <f t="shared" si="48"/>
        <v>6554.9961700000013</v>
      </c>
      <c r="EE13" s="28">
        <f t="shared" si="21"/>
        <v>1528.07159</v>
      </c>
      <c r="EF13" s="28">
        <f t="shared" si="21"/>
        <v>3837.1000300000005</v>
      </c>
      <c r="EG13" s="28">
        <f t="shared" si="21"/>
        <v>1189.82455</v>
      </c>
      <c r="EH13" s="4"/>
      <c r="EI13" s="134">
        <v>63.929741139761383</v>
      </c>
      <c r="EJ13" s="134">
        <v>204.80220568789474</v>
      </c>
      <c r="EK13" s="135">
        <f t="shared" si="49"/>
        <v>66338.494237291656</v>
      </c>
      <c r="EL13" s="135">
        <f t="shared" si="50"/>
        <v>1342477.6738917024</v>
      </c>
      <c r="EQ13" s="28" t="s">
        <v>47</v>
      </c>
      <c r="ER13" s="28">
        <f t="shared" si="51"/>
        <v>1152.5545500000001</v>
      </c>
      <c r="ES13" s="28">
        <f t="shared" si="22"/>
        <v>1130.2588500000002</v>
      </c>
      <c r="ET13" s="28">
        <f t="shared" si="22"/>
        <v>22.2957</v>
      </c>
      <c r="EU13" s="28">
        <f t="shared" si="52"/>
        <v>7285.8660000000009</v>
      </c>
      <c r="EV13" s="28">
        <f t="shared" si="23"/>
        <v>1697.7501</v>
      </c>
      <c r="EW13" s="28">
        <f t="shared" si="23"/>
        <v>4265.5173000000004</v>
      </c>
      <c r="EX13" s="28">
        <f t="shared" si="23"/>
        <v>1322.5986</v>
      </c>
      <c r="EY13" s="4"/>
      <c r="EZ13" s="134">
        <v>63.929741139761383</v>
      </c>
      <c r="FA13" s="134">
        <v>204.80220568789474</v>
      </c>
      <c r="FB13" s="135">
        <f t="shared" si="53"/>
        <v>73682.514030954175</v>
      </c>
      <c r="FC13" s="135">
        <f t="shared" si="54"/>
        <v>1492161.427146439</v>
      </c>
      <c r="FH13" s="28" t="s">
        <v>47</v>
      </c>
      <c r="FI13" s="28">
        <f t="shared" si="55"/>
        <v>1099.0799600000003</v>
      </c>
      <c r="FJ13" s="28">
        <f t="shared" si="24"/>
        <v>1077.8088400000001</v>
      </c>
      <c r="FK13" s="28">
        <f t="shared" si="24"/>
        <v>21.27112</v>
      </c>
      <c r="FL13" s="28">
        <f t="shared" si="56"/>
        <v>6951.3986800000002</v>
      </c>
      <c r="FM13" s="28">
        <f t="shared" si="25"/>
        <v>1619.33284</v>
      </c>
      <c r="FN13" s="28">
        <f t="shared" si="25"/>
        <v>4070.1067600000001</v>
      </c>
      <c r="FO13" s="28">
        <f t="shared" si="25"/>
        <v>1261.9590800000001</v>
      </c>
      <c r="FP13" s="4"/>
      <c r="FQ13" s="134">
        <v>63.929741139761383</v>
      </c>
      <c r="FR13" s="134">
        <v>204.80220568789474</v>
      </c>
      <c r="FS13" s="135">
        <f t="shared" si="57"/>
        <v>70263.897334699315</v>
      </c>
      <c r="FT13" s="135">
        <f t="shared" si="58"/>
        <v>1423661.7822799201</v>
      </c>
    </row>
    <row r="14" spans="1:187" x14ac:dyDescent="0.2">
      <c r="A14" t="s">
        <v>16</v>
      </c>
      <c r="B14" s="114">
        <f>①データ貼り付け!B14</f>
        <v>45170</v>
      </c>
      <c r="C14" s="114">
        <f>①データ貼り付け!C14</f>
        <v>37289</v>
      </c>
      <c r="D14" s="114">
        <f>①データ貼り付け!D14</f>
        <v>31316</v>
      </c>
      <c r="E14" s="114">
        <f>①データ貼り付け!E14</f>
        <v>26674</v>
      </c>
      <c r="F14" s="114">
        <f>①データ貼り付け!F14</f>
        <v>25458</v>
      </c>
      <c r="G14" s="114">
        <f>①データ貼り付け!G14</f>
        <v>26267</v>
      </c>
      <c r="H14" s="114">
        <f>①データ貼り付け!H14</f>
        <v>24583</v>
      </c>
      <c r="J14" s="6" t="s">
        <v>48</v>
      </c>
      <c r="K14" s="7">
        <f>SUM(B21:B24)</f>
        <v>65488</v>
      </c>
      <c r="L14" s="7">
        <f t="shared" ref="L14:Q14" si="73">SUM(C21:C24)</f>
        <v>81085</v>
      </c>
      <c r="M14" s="7">
        <f t="shared" si="73"/>
        <v>97093</v>
      </c>
      <c r="N14" s="7">
        <f t="shared" si="73"/>
        <v>101789</v>
      </c>
      <c r="O14" s="7">
        <f t="shared" si="73"/>
        <v>100105</v>
      </c>
      <c r="P14" s="7">
        <f t="shared" si="73"/>
        <v>101930</v>
      </c>
      <c r="Q14" s="7">
        <f t="shared" si="73"/>
        <v>108113</v>
      </c>
      <c r="AW14" s="29"/>
      <c r="AX14" s="29"/>
      <c r="AY14" s="29"/>
      <c r="AZ14" s="29"/>
      <c r="BA14" s="29"/>
      <c r="BB14" s="29"/>
      <c r="BC14" s="29"/>
      <c r="BD14" s="29"/>
      <c r="BE14" s="4"/>
      <c r="BK14" s="28" t="s">
        <v>48</v>
      </c>
      <c r="BL14" s="28">
        <f t="shared" si="31"/>
        <v>2335.6291999999999</v>
      </c>
      <c r="BM14" s="28">
        <f t="shared" si="12"/>
        <v>2262.7999199999999</v>
      </c>
      <c r="BN14" s="28">
        <f t="shared" si="12"/>
        <v>72.829279999999997</v>
      </c>
      <c r="BO14" s="28">
        <f t="shared" si="32"/>
        <v>7316.7976799999997</v>
      </c>
      <c r="BP14" s="28">
        <f t="shared" si="13"/>
        <v>1745.13832</v>
      </c>
      <c r="BQ14" s="28">
        <f t="shared" si="13"/>
        <v>4531.5087199999998</v>
      </c>
      <c r="BR14" s="28">
        <f t="shared" si="13"/>
        <v>1040.1506400000001</v>
      </c>
      <c r="BS14" s="4"/>
      <c r="BT14" s="134">
        <v>54.562669868553073</v>
      </c>
      <c r="BU14" s="134">
        <v>177.21067011071801</v>
      </c>
      <c r="BV14" s="135">
        <f t="shared" si="33"/>
        <v>127438.16497495271</v>
      </c>
      <c r="BW14" s="135">
        <f t="shared" si="34"/>
        <v>1296614.6199373468</v>
      </c>
      <c r="CA14" s="28" t="s">
        <v>48</v>
      </c>
      <c r="CB14" s="28">
        <f t="shared" si="35"/>
        <v>2891.8496599999999</v>
      </c>
      <c r="CC14" s="28">
        <f t="shared" si="14"/>
        <v>2801.71407</v>
      </c>
      <c r="CD14" s="28">
        <f t="shared" si="14"/>
        <v>90.135590000000008</v>
      </c>
      <c r="CE14" s="28">
        <f t="shared" si="36"/>
        <v>9059.6293699999987</v>
      </c>
      <c r="CF14" s="28">
        <f t="shared" si="15"/>
        <v>2161.3159299999998</v>
      </c>
      <c r="CG14" s="28">
        <f t="shared" si="15"/>
        <v>5610.4141399999999</v>
      </c>
      <c r="CH14" s="28">
        <f t="shared" si="15"/>
        <v>1287.8993</v>
      </c>
      <c r="CI14" s="4"/>
      <c r="CJ14" s="134">
        <v>54.562669868553073</v>
      </c>
      <c r="CK14" s="134">
        <v>177.21067011071801</v>
      </c>
      <c r="CL14" s="135">
        <f t="shared" si="37"/>
        <v>157787.03830806745</v>
      </c>
      <c r="CM14" s="135">
        <f t="shared" si="38"/>
        <v>1605462.9916124418</v>
      </c>
      <c r="CR14" s="28" t="s">
        <v>48</v>
      </c>
      <c r="CS14" s="28">
        <f t="shared" si="39"/>
        <v>3462.7543400000004</v>
      </c>
      <c r="CT14" s="28">
        <f t="shared" si="16"/>
        <v>3354.8335500000003</v>
      </c>
      <c r="CU14" s="28">
        <f t="shared" si="16"/>
        <v>107.92079</v>
      </c>
      <c r="CV14" s="28">
        <f t="shared" si="40"/>
        <v>10848.257810000001</v>
      </c>
      <c r="CW14" s="28">
        <f t="shared" si="17"/>
        <v>2588.1418899999999</v>
      </c>
      <c r="CX14" s="28">
        <f t="shared" si="17"/>
        <v>6717.9513800000004</v>
      </c>
      <c r="CY14" s="28">
        <f t="shared" si="17"/>
        <v>1542.16454</v>
      </c>
      <c r="CZ14" s="4"/>
      <c r="DA14" s="134">
        <v>54.562669868553073</v>
      </c>
      <c r="DB14" s="134">
        <v>177.21067011071801</v>
      </c>
      <c r="DC14" s="135">
        <f t="shared" si="41"/>
        <v>188937.12188931942</v>
      </c>
      <c r="DD14" s="135">
        <f t="shared" si="42"/>
        <v>1922427.0360439303</v>
      </c>
      <c r="DI14" s="28" t="s">
        <v>48</v>
      </c>
      <c r="DJ14" s="28">
        <f t="shared" si="43"/>
        <v>3630.5678200000002</v>
      </c>
      <c r="DK14" s="28">
        <f t="shared" si="18"/>
        <v>3517.14615</v>
      </c>
      <c r="DL14" s="28">
        <f t="shared" si="18"/>
        <v>113.42167000000001</v>
      </c>
      <c r="DM14" s="28">
        <f t="shared" si="44"/>
        <v>11371.35713</v>
      </c>
      <c r="DN14" s="28">
        <f t="shared" si="19"/>
        <v>2709.4009700000001</v>
      </c>
      <c r="DO14" s="28">
        <f t="shared" si="19"/>
        <v>7045.3497399999997</v>
      </c>
      <c r="DP14" s="28">
        <f t="shared" si="19"/>
        <v>1616.6064200000001</v>
      </c>
      <c r="DQ14" s="4"/>
      <c r="DR14" s="134">
        <v>54.562669868553073</v>
      </c>
      <c r="DS14" s="134">
        <v>177.21067011071801</v>
      </c>
      <c r="DT14" s="135">
        <f t="shared" si="45"/>
        <v>198093.47339805242</v>
      </c>
      <c r="DU14" s="135">
        <f t="shared" si="46"/>
        <v>2015125.8170755913</v>
      </c>
      <c r="DZ14" s="28" t="s">
        <v>48</v>
      </c>
      <c r="EA14" s="28">
        <f t="shared" si="47"/>
        <v>3570.6599900000001</v>
      </c>
      <c r="EB14" s="28">
        <f t="shared" si="20"/>
        <v>3458.98308</v>
      </c>
      <c r="EC14" s="28">
        <f t="shared" si="20"/>
        <v>111.67690999999999</v>
      </c>
      <c r="ED14" s="28">
        <f t="shared" si="48"/>
        <v>11182.485579999999</v>
      </c>
      <c r="EE14" s="28">
        <f t="shared" si="21"/>
        <v>2662.7411199999997</v>
      </c>
      <c r="EF14" s="28">
        <f t="shared" si="21"/>
        <v>6929.9518099999996</v>
      </c>
      <c r="EG14" s="28">
        <f t="shared" si="21"/>
        <v>1589.7926499999999</v>
      </c>
      <c r="EH14" s="4"/>
      <c r="EI14" s="134">
        <v>54.562669868553073</v>
      </c>
      <c r="EJ14" s="134">
        <v>177.21067011071801</v>
      </c>
      <c r="EK14" s="135">
        <f t="shared" si="49"/>
        <v>194824.74224722103</v>
      </c>
      <c r="EL14" s="135">
        <f t="shared" si="50"/>
        <v>1981655.7631352409</v>
      </c>
      <c r="EQ14" s="28" t="s">
        <v>48</v>
      </c>
      <c r="ER14" s="28">
        <f t="shared" si="51"/>
        <v>3635.4473199999998</v>
      </c>
      <c r="ES14" s="28">
        <f t="shared" si="22"/>
        <v>3521.9945399999997</v>
      </c>
      <c r="ET14" s="28">
        <f t="shared" si="22"/>
        <v>113.45278</v>
      </c>
      <c r="EU14" s="28">
        <f t="shared" si="52"/>
        <v>11387.820340000002</v>
      </c>
      <c r="EV14" s="28">
        <f t="shared" si="23"/>
        <v>2714.9102600000001</v>
      </c>
      <c r="EW14" s="28">
        <f t="shared" si="23"/>
        <v>7053.9986800000006</v>
      </c>
      <c r="EX14" s="28">
        <f t="shared" si="23"/>
        <v>1618.9114</v>
      </c>
      <c r="EY14" s="4"/>
      <c r="EZ14" s="134">
        <v>54.562669868553073</v>
      </c>
      <c r="FA14" s="134">
        <v>177.21067011071801</v>
      </c>
      <c r="FB14" s="135">
        <f t="shared" si="53"/>
        <v>198359.71194567601</v>
      </c>
      <c r="FC14" s="135">
        <f t="shared" si="54"/>
        <v>2018043.273551865</v>
      </c>
      <c r="FH14" s="28" t="s">
        <v>48</v>
      </c>
      <c r="FI14" s="28">
        <f t="shared" si="55"/>
        <v>3855.32683</v>
      </c>
      <c r="FJ14" s="28">
        <f t="shared" si="24"/>
        <v>3735.5344799999998</v>
      </c>
      <c r="FK14" s="28">
        <f t="shared" si="24"/>
        <v>119.79235</v>
      </c>
      <c r="FL14" s="28">
        <f t="shared" si="56"/>
        <v>12081.659539999999</v>
      </c>
      <c r="FM14" s="28">
        <f t="shared" si="25"/>
        <v>2887.15436</v>
      </c>
      <c r="FN14" s="28">
        <f t="shared" si="25"/>
        <v>7477.1092899999994</v>
      </c>
      <c r="FO14" s="28">
        <f t="shared" si="25"/>
        <v>1717.39589</v>
      </c>
      <c r="FP14" s="4"/>
      <c r="FQ14" s="134">
        <v>54.562669868553073</v>
      </c>
      <c r="FR14" s="134">
        <v>177.21067011071801</v>
      </c>
      <c r="FS14" s="135">
        <f t="shared" si="57"/>
        <v>210356.92506066523</v>
      </c>
      <c r="FT14" s="135">
        <f t="shared" si="58"/>
        <v>2140998.9831329491</v>
      </c>
    </row>
    <row r="15" spans="1:187" x14ac:dyDescent="0.2">
      <c r="A15" t="s">
        <v>17</v>
      </c>
      <c r="B15" s="114">
        <f>①データ貼り付け!B15</f>
        <v>42440</v>
      </c>
      <c r="C15" s="114">
        <f>①データ貼り付け!C15</f>
        <v>45500</v>
      </c>
      <c r="D15" s="114">
        <f>①データ貼り付け!D15</f>
        <v>37681</v>
      </c>
      <c r="E15" s="114">
        <f>①データ貼り付け!E15</f>
        <v>31701</v>
      </c>
      <c r="F15" s="114">
        <f>①データ貼り付け!F15</f>
        <v>27009</v>
      </c>
      <c r="G15" s="114">
        <f>①データ貼り付け!G15</f>
        <v>25808</v>
      </c>
      <c r="H15" s="114">
        <f>①データ貼り付け!H15</f>
        <v>26652</v>
      </c>
      <c r="J15" s="5"/>
      <c r="K15" s="7"/>
      <c r="L15" s="7"/>
      <c r="M15" s="7"/>
      <c r="N15" s="7"/>
      <c r="O15" s="7"/>
      <c r="P15" s="7"/>
      <c r="Q15" s="7"/>
      <c r="AK15" t="s">
        <v>188</v>
      </c>
      <c r="AW15" s="41" t="s">
        <v>188</v>
      </c>
      <c r="BK15" t="s">
        <v>95</v>
      </c>
      <c r="CA15" t="s">
        <v>95</v>
      </c>
      <c r="CR15" t="s">
        <v>95</v>
      </c>
      <c r="DI15" t="s">
        <v>95</v>
      </c>
      <c r="DZ15" t="s">
        <v>95</v>
      </c>
      <c r="EQ15" t="s">
        <v>95</v>
      </c>
      <c r="FH15" t="s">
        <v>95</v>
      </c>
    </row>
    <row r="16" spans="1:187" x14ac:dyDescent="0.2">
      <c r="A16" t="s">
        <v>18</v>
      </c>
      <c r="B16" s="114">
        <f>①データ貼り付け!B16</f>
        <v>37013</v>
      </c>
      <c r="C16" s="114">
        <f>①データ貼り付け!C16</f>
        <v>42117</v>
      </c>
      <c r="D16" s="114">
        <f>①データ貼り付け!D16</f>
        <v>45272</v>
      </c>
      <c r="E16" s="114">
        <f>①データ貼り付け!E16</f>
        <v>37570</v>
      </c>
      <c r="F16" s="114">
        <f>①データ貼り付け!F16</f>
        <v>31656</v>
      </c>
      <c r="G16" s="114">
        <f>①データ貼り付け!G16</f>
        <v>26985</v>
      </c>
      <c r="H16" s="114">
        <f>①データ貼り付け!H16</f>
        <v>25821</v>
      </c>
      <c r="J16" s="5"/>
      <c r="K16" s="7"/>
      <c r="L16" s="7"/>
      <c r="M16" s="7"/>
      <c r="N16" s="7"/>
      <c r="O16" s="7"/>
      <c r="P16" s="7"/>
      <c r="Q16" s="7"/>
      <c r="AK16" s="44"/>
      <c r="AL16" s="44" t="str">
        <f>AL4</f>
        <v>2015年</v>
      </c>
      <c r="AM16" s="44" t="str">
        <f t="shared" ref="AM16:AR16" si="74">AM4</f>
        <v>2020年</v>
      </c>
      <c r="AN16" s="44" t="str">
        <f t="shared" si="74"/>
        <v>2025年</v>
      </c>
      <c r="AO16" s="44" t="str">
        <f t="shared" si="74"/>
        <v>2030年</v>
      </c>
      <c r="AP16" s="44" t="str">
        <f t="shared" si="74"/>
        <v>2035年</v>
      </c>
      <c r="AQ16" s="44" t="str">
        <f t="shared" si="74"/>
        <v>2040年</v>
      </c>
      <c r="AR16" s="44" t="str">
        <f t="shared" si="74"/>
        <v>2045年</v>
      </c>
      <c r="AW16" s="11" t="s">
        <v>61</v>
      </c>
      <c r="AX16" s="11" t="s">
        <v>99</v>
      </c>
      <c r="AY16" s="11" t="s">
        <v>68</v>
      </c>
      <c r="AZ16" s="11"/>
      <c r="BA16" s="11" t="s">
        <v>69</v>
      </c>
      <c r="BB16" s="11"/>
      <c r="BC16" s="11"/>
      <c r="BD16" s="11"/>
      <c r="BE16" s="11"/>
      <c r="BK16" s="11" t="s">
        <v>61</v>
      </c>
      <c r="BL16" s="11" t="s">
        <v>35</v>
      </c>
      <c r="BM16" s="11" t="s">
        <v>68</v>
      </c>
      <c r="BN16" s="11"/>
      <c r="BO16" s="11" t="s">
        <v>69</v>
      </c>
      <c r="BP16" s="11"/>
      <c r="BQ16" s="11"/>
      <c r="BR16" s="11"/>
      <c r="BS16" s="11"/>
      <c r="BT16" s="4"/>
      <c r="BU16" s="4"/>
      <c r="CA16" s="11" t="s">
        <v>61</v>
      </c>
      <c r="CB16" s="11" t="s">
        <v>35</v>
      </c>
      <c r="CC16" s="11" t="s">
        <v>68</v>
      </c>
      <c r="CD16" s="11"/>
      <c r="CE16" s="11" t="s">
        <v>69</v>
      </c>
      <c r="CF16" s="11"/>
      <c r="CG16" s="11"/>
      <c r="CH16" s="11"/>
      <c r="CI16" s="11"/>
      <c r="CJ16" s="4"/>
      <c r="CK16" s="4"/>
      <c r="CL16" s="4"/>
      <c r="CM16" s="4"/>
      <c r="CR16" s="11" t="s">
        <v>61</v>
      </c>
      <c r="CS16" s="11" t="s">
        <v>35</v>
      </c>
      <c r="CT16" s="11" t="s">
        <v>68</v>
      </c>
      <c r="CU16" s="11"/>
      <c r="CV16" s="11" t="s">
        <v>69</v>
      </c>
      <c r="CW16" s="11"/>
      <c r="CX16" s="11"/>
      <c r="CY16" s="11"/>
      <c r="CZ16" s="11"/>
      <c r="DA16" s="4"/>
      <c r="DB16" s="4"/>
      <c r="DC16" s="4"/>
      <c r="DD16" s="4"/>
      <c r="DI16" s="11" t="s">
        <v>61</v>
      </c>
      <c r="DJ16" s="11" t="s">
        <v>35</v>
      </c>
      <c r="DK16" s="11" t="s">
        <v>68</v>
      </c>
      <c r="DL16" s="11"/>
      <c r="DM16" s="11" t="s">
        <v>69</v>
      </c>
      <c r="DN16" s="11"/>
      <c r="DO16" s="11"/>
      <c r="DP16" s="11"/>
      <c r="DQ16" s="11"/>
      <c r="DR16" s="4"/>
      <c r="DS16" s="4"/>
      <c r="DT16" s="4"/>
      <c r="DU16" s="4"/>
      <c r="DZ16" s="11" t="s">
        <v>61</v>
      </c>
      <c r="EA16" s="11" t="s">
        <v>35</v>
      </c>
      <c r="EB16" s="11" t="s">
        <v>68</v>
      </c>
      <c r="EC16" s="11"/>
      <c r="ED16" s="11" t="s">
        <v>69</v>
      </c>
      <c r="EE16" s="11"/>
      <c r="EF16" s="11"/>
      <c r="EG16" s="11"/>
      <c r="EH16" s="11"/>
      <c r="EI16" s="4"/>
      <c r="EJ16" s="4"/>
      <c r="EK16" s="4"/>
      <c r="EL16" s="4"/>
      <c r="EQ16" s="11" t="s">
        <v>61</v>
      </c>
      <c r="ER16" s="11" t="s">
        <v>35</v>
      </c>
      <c r="ES16" s="11" t="s">
        <v>68</v>
      </c>
      <c r="ET16" s="11"/>
      <c r="EU16" s="11" t="s">
        <v>69</v>
      </c>
      <c r="EV16" s="11"/>
      <c r="EW16" s="11"/>
      <c r="EX16" s="11"/>
      <c r="EY16" s="11"/>
      <c r="EZ16" s="4"/>
      <c r="FA16" s="4"/>
      <c r="FB16" s="4"/>
      <c r="FC16" s="4"/>
      <c r="FH16" s="11" t="s">
        <v>61</v>
      </c>
      <c r="FI16" s="11" t="s">
        <v>35</v>
      </c>
      <c r="FJ16" s="11" t="s">
        <v>68</v>
      </c>
      <c r="FK16" s="11"/>
      <c r="FL16" s="11" t="s">
        <v>69</v>
      </c>
      <c r="FM16" s="11"/>
      <c r="FN16" s="11"/>
      <c r="FO16" s="11"/>
      <c r="FP16" s="11"/>
    </row>
    <row r="17" spans="1:172" x14ac:dyDescent="0.2">
      <c r="A17" t="s">
        <v>19</v>
      </c>
      <c r="B17" s="114">
        <f>①データ貼り付け!B17</f>
        <v>31909</v>
      </c>
      <c r="C17" s="114">
        <f>①データ貼り付け!C17</f>
        <v>36556</v>
      </c>
      <c r="D17" s="114">
        <f>①データ貼り付け!D17</f>
        <v>41651</v>
      </c>
      <c r="E17" s="114">
        <f>①データ貼り付け!E17</f>
        <v>44875</v>
      </c>
      <c r="F17" s="114">
        <f>①データ貼り付け!F17</f>
        <v>37345</v>
      </c>
      <c r="G17" s="114">
        <f>①データ貼り付け!G17</f>
        <v>31607</v>
      </c>
      <c r="H17" s="114">
        <f>①データ貼り付け!H17</f>
        <v>27037</v>
      </c>
      <c r="J17" s="5" t="s">
        <v>49</v>
      </c>
      <c r="K17" s="7"/>
      <c r="L17" s="7"/>
      <c r="M17" s="7"/>
      <c r="N17" s="7"/>
      <c r="O17" s="7"/>
      <c r="P17" s="7"/>
      <c r="Q17" s="7"/>
      <c r="AK17" s="44" t="s">
        <v>107</v>
      </c>
      <c r="AL17" s="42">
        <f>BE18</f>
        <v>2828.9717959291829</v>
      </c>
      <c r="AM17" s="42">
        <f>BE19</f>
        <v>3706.9190509481541</v>
      </c>
      <c r="AN17" s="42">
        <f>BE20</f>
        <v>4605.3437114007047</v>
      </c>
      <c r="AO17" s="42">
        <f>BE21</f>
        <v>5471.7822251771458</v>
      </c>
      <c r="AP17" s="42">
        <f>BE22</f>
        <v>6346.3575987609556</v>
      </c>
      <c r="AQ17" s="42">
        <f>BE23</f>
        <v>7236.8975938113317</v>
      </c>
      <c r="AR17" s="42">
        <f>BE24</f>
        <v>7203.4872521499256</v>
      </c>
      <c r="AW17" s="11"/>
      <c r="AX17" s="11"/>
      <c r="AY17" s="12" t="s">
        <v>70</v>
      </c>
      <c r="AZ17" s="12" t="s">
        <v>71</v>
      </c>
      <c r="BA17" s="12" t="s">
        <v>72</v>
      </c>
      <c r="BB17" s="12" t="s">
        <v>73</v>
      </c>
      <c r="BC17" s="12" t="s">
        <v>74</v>
      </c>
      <c r="BD17" s="12" t="s">
        <v>75</v>
      </c>
      <c r="BE17" s="12" t="s">
        <v>76</v>
      </c>
      <c r="BK17" s="11"/>
      <c r="BL17" s="11"/>
      <c r="BM17" s="12" t="s">
        <v>70</v>
      </c>
      <c r="BN17" s="12" t="s">
        <v>71</v>
      </c>
      <c r="BO17" s="12" t="s">
        <v>72</v>
      </c>
      <c r="BP17" s="12" t="s">
        <v>73</v>
      </c>
      <c r="BQ17" s="12" t="s">
        <v>74</v>
      </c>
      <c r="BR17" s="12" t="s">
        <v>75</v>
      </c>
      <c r="BS17" s="12" t="s">
        <v>76</v>
      </c>
      <c r="BT17" s="133"/>
      <c r="BU17" s="133"/>
      <c r="CA17" s="11"/>
      <c r="CB17" s="11"/>
      <c r="CC17" s="12" t="s">
        <v>70</v>
      </c>
      <c r="CD17" s="12" t="s">
        <v>71</v>
      </c>
      <c r="CE17" s="12" t="s">
        <v>72</v>
      </c>
      <c r="CF17" s="12" t="s">
        <v>73</v>
      </c>
      <c r="CG17" s="12" t="s">
        <v>74</v>
      </c>
      <c r="CH17" s="12" t="s">
        <v>75</v>
      </c>
      <c r="CI17" s="12" t="s">
        <v>76</v>
      </c>
      <c r="CJ17" s="133"/>
      <c r="CK17" s="133"/>
      <c r="CL17" s="133"/>
      <c r="CM17" s="133"/>
      <c r="CR17" s="11"/>
      <c r="CS17" s="11"/>
      <c r="CT17" s="12" t="s">
        <v>70</v>
      </c>
      <c r="CU17" s="12" t="s">
        <v>71</v>
      </c>
      <c r="CV17" s="12" t="s">
        <v>72</v>
      </c>
      <c r="CW17" s="12" t="s">
        <v>73</v>
      </c>
      <c r="CX17" s="12" t="s">
        <v>74</v>
      </c>
      <c r="CY17" s="12" t="s">
        <v>75</v>
      </c>
      <c r="CZ17" s="12" t="s">
        <v>76</v>
      </c>
      <c r="DA17" s="133"/>
      <c r="DB17" s="133"/>
      <c r="DC17" s="133"/>
      <c r="DD17" s="133"/>
      <c r="DI17" s="11"/>
      <c r="DJ17" s="11"/>
      <c r="DK17" s="12" t="s">
        <v>70</v>
      </c>
      <c r="DL17" s="12" t="s">
        <v>71</v>
      </c>
      <c r="DM17" s="12" t="s">
        <v>72</v>
      </c>
      <c r="DN17" s="12" t="s">
        <v>73</v>
      </c>
      <c r="DO17" s="12" t="s">
        <v>74</v>
      </c>
      <c r="DP17" s="12" t="s">
        <v>75</v>
      </c>
      <c r="DQ17" s="12" t="s">
        <v>76</v>
      </c>
      <c r="DR17" s="133"/>
      <c r="DS17" s="133"/>
      <c r="DT17" s="133"/>
      <c r="DU17" s="133"/>
      <c r="DZ17" s="11"/>
      <c r="EA17" s="11"/>
      <c r="EB17" s="12" t="s">
        <v>70</v>
      </c>
      <c r="EC17" s="12" t="s">
        <v>71</v>
      </c>
      <c r="ED17" s="12" t="s">
        <v>72</v>
      </c>
      <c r="EE17" s="12" t="s">
        <v>73</v>
      </c>
      <c r="EF17" s="12" t="s">
        <v>74</v>
      </c>
      <c r="EG17" s="12" t="s">
        <v>75</v>
      </c>
      <c r="EH17" s="12" t="s">
        <v>76</v>
      </c>
      <c r="EI17" s="133"/>
      <c r="EJ17" s="133"/>
      <c r="EK17" s="133"/>
      <c r="EL17" s="133"/>
      <c r="EQ17" s="11"/>
      <c r="ER17" s="11"/>
      <c r="ES17" s="12" t="s">
        <v>70</v>
      </c>
      <c r="ET17" s="12" t="s">
        <v>71</v>
      </c>
      <c r="EU17" s="12" t="s">
        <v>72</v>
      </c>
      <c r="EV17" s="12" t="s">
        <v>73</v>
      </c>
      <c r="EW17" s="12" t="s">
        <v>74</v>
      </c>
      <c r="EX17" s="12" t="s">
        <v>75</v>
      </c>
      <c r="EY17" s="12" t="s">
        <v>76</v>
      </c>
      <c r="EZ17" s="133"/>
      <c r="FA17" s="133"/>
      <c r="FB17" s="133"/>
      <c r="FC17" s="133"/>
      <c r="FH17" s="11"/>
      <c r="FI17" s="11"/>
      <c r="FJ17" s="12" t="s">
        <v>70</v>
      </c>
      <c r="FK17" s="12" t="s">
        <v>71</v>
      </c>
      <c r="FL17" s="12" t="s">
        <v>72</v>
      </c>
      <c r="FM17" s="12" t="s">
        <v>73</v>
      </c>
      <c r="FN17" s="12" t="s">
        <v>74</v>
      </c>
      <c r="FO17" s="12" t="s">
        <v>75</v>
      </c>
      <c r="FP17" s="12" t="s">
        <v>76</v>
      </c>
    </row>
    <row r="18" spans="1:172" x14ac:dyDescent="0.2">
      <c r="A18" t="s">
        <v>20</v>
      </c>
      <c r="B18" s="114">
        <f>①データ貼り付け!B18</f>
        <v>35902</v>
      </c>
      <c r="C18" s="114">
        <f>①データ貼り付け!C18</f>
        <v>31339</v>
      </c>
      <c r="D18" s="114">
        <f>①データ貼り付け!D18</f>
        <v>35986</v>
      </c>
      <c r="E18" s="114">
        <f>①データ貼り付け!E18</f>
        <v>41082</v>
      </c>
      <c r="F18" s="114">
        <f>①データ貼り付け!F18</f>
        <v>44359</v>
      </c>
      <c r="G18" s="114">
        <f>①データ貼り付け!G18</f>
        <v>37013</v>
      </c>
      <c r="H18" s="114">
        <f>①データ貼り付け!H18</f>
        <v>31458</v>
      </c>
      <c r="J18" s="5" t="s">
        <v>50</v>
      </c>
      <c r="K18" s="7">
        <f>SUM(B14:B18)</f>
        <v>192434</v>
      </c>
      <c r="L18" s="7">
        <f t="shared" ref="L18:Q18" si="75">SUM(C14:C18)</f>
        <v>192801</v>
      </c>
      <c r="M18" s="7">
        <f t="shared" si="75"/>
        <v>191906</v>
      </c>
      <c r="N18" s="7">
        <f t="shared" si="75"/>
        <v>181902</v>
      </c>
      <c r="O18" s="7">
        <f t="shared" si="75"/>
        <v>165827</v>
      </c>
      <c r="P18" s="7">
        <f t="shared" si="75"/>
        <v>147680</v>
      </c>
      <c r="Q18" s="7">
        <f t="shared" si="75"/>
        <v>135551</v>
      </c>
      <c r="AK18" s="44" t="s">
        <v>108</v>
      </c>
      <c r="AL18" s="42">
        <f>BD18</f>
        <v>3702.7453780568376</v>
      </c>
      <c r="AM18" s="42">
        <f>BD19</f>
        <v>4897.1253650412054</v>
      </c>
      <c r="AN18" s="42">
        <f>BD20</f>
        <v>6130.2868091335895</v>
      </c>
      <c r="AO18" s="42">
        <f>BD21</f>
        <v>7323.4876826095988</v>
      </c>
      <c r="AP18" s="42">
        <f>BD22</f>
        <v>8524.5602253811885</v>
      </c>
      <c r="AQ18" s="42">
        <f>BD23</f>
        <v>9746.4426932398001</v>
      </c>
      <c r="AR18" s="42">
        <f>BD24</f>
        <v>9687.9543690761711</v>
      </c>
      <c r="AW18" s="11" t="str">
        <f>AW6</f>
        <v>2015年</v>
      </c>
      <c r="AX18" s="40">
        <f>BL18</f>
        <v>24418.013432828538</v>
      </c>
      <c r="AY18" s="40">
        <f t="shared" ref="AY18:BE18" si="76">BM18</f>
        <v>1968.8243274883673</v>
      </c>
      <c r="AZ18" s="40">
        <f t="shared" si="76"/>
        <v>2510.7359073291382</v>
      </c>
      <c r="BA18" s="40">
        <f t="shared" si="76"/>
        <v>4706.1422352700838</v>
      </c>
      <c r="BB18" s="40">
        <f t="shared" si="76"/>
        <v>4787.1365850161674</v>
      </c>
      <c r="BC18" s="40">
        <f t="shared" si="76"/>
        <v>3913.4572037387607</v>
      </c>
      <c r="BD18" s="40">
        <f t="shared" si="76"/>
        <v>3702.7453780568376</v>
      </c>
      <c r="BE18" s="40">
        <f t="shared" si="76"/>
        <v>2828.9717959291829</v>
      </c>
      <c r="BK18" s="31" t="s">
        <v>97</v>
      </c>
      <c r="BL18" s="31">
        <f>SUM(BL19:BL25)</f>
        <v>24418.013432828538</v>
      </c>
      <c r="BM18" s="31">
        <f t="shared" ref="BM18:BS18" si="77">SUM(BM19:BM25)</f>
        <v>1968.8243274883673</v>
      </c>
      <c r="BN18" s="31">
        <f t="shared" si="77"/>
        <v>2510.7359073291382</v>
      </c>
      <c r="BO18" s="31">
        <f t="shared" si="77"/>
        <v>4706.1422352700838</v>
      </c>
      <c r="BP18" s="31">
        <f t="shared" si="77"/>
        <v>4787.1365850161674</v>
      </c>
      <c r="BQ18" s="31">
        <f t="shared" si="77"/>
        <v>3913.4572037387607</v>
      </c>
      <c r="BR18" s="31">
        <f t="shared" si="77"/>
        <v>3702.7453780568376</v>
      </c>
      <c r="BS18" s="31">
        <f t="shared" si="77"/>
        <v>2828.9717959291829</v>
      </c>
      <c r="BT18" s="112"/>
      <c r="BU18" s="112"/>
      <c r="CA18" s="31" t="s">
        <v>97</v>
      </c>
      <c r="CB18" s="31">
        <f>SUM(CB19:CB25)</f>
        <v>31463.398204344387</v>
      </c>
      <c r="CC18" s="31">
        <f t="shared" ref="CC18:CI18" si="78">SUM(CC19:CC25)</f>
        <v>2439.6403406899231</v>
      </c>
      <c r="CD18" s="31">
        <f t="shared" si="78"/>
        <v>3127.4625180423086</v>
      </c>
      <c r="CE18" s="31">
        <f t="shared" si="78"/>
        <v>6009.7701379153796</v>
      </c>
      <c r="CF18" s="31">
        <f t="shared" si="78"/>
        <v>6158.8259833884913</v>
      </c>
      <c r="CG18" s="31">
        <f t="shared" si="78"/>
        <v>5123.6548083189246</v>
      </c>
      <c r="CH18" s="31">
        <f t="shared" si="78"/>
        <v>4897.1253650412054</v>
      </c>
      <c r="CI18" s="31">
        <f t="shared" si="78"/>
        <v>3706.9190509481541</v>
      </c>
      <c r="CJ18" s="112"/>
      <c r="CK18" s="112"/>
      <c r="CL18" s="112"/>
      <c r="CM18" s="112"/>
      <c r="CR18" s="31" t="s">
        <v>97</v>
      </c>
      <c r="CS18" s="31">
        <f>SUM(CS19:CS25)</f>
        <v>38562.367527984781</v>
      </c>
      <c r="CT18" s="31">
        <f t="shared" ref="CT18:CZ18" si="79">SUM(CT19:CT25)</f>
        <v>2888.6549042203451</v>
      </c>
      <c r="CU18" s="31">
        <f t="shared" si="79"/>
        <v>3725.3522414202462</v>
      </c>
      <c r="CV18" s="31">
        <f t="shared" si="79"/>
        <v>7314.897671413496</v>
      </c>
      <c r="CW18" s="31">
        <f t="shared" si="79"/>
        <v>7537.4027369316045</v>
      </c>
      <c r="CX18" s="31">
        <f t="shared" si="79"/>
        <v>6360.4294534647952</v>
      </c>
      <c r="CY18" s="31">
        <f t="shared" si="79"/>
        <v>6130.2868091335895</v>
      </c>
      <c r="CZ18" s="31">
        <f t="shared" si="79"/>
        <v>4605.3437114007047</v>
      </c>
      <c r="DA18" s="112"/>
      <c r="DB18" s="112"/>
      <c r="DC18" s="112"/>
      <c r="DD18" s="112"/>
      <c r="DI18" s="31" t="s">
        <v>97</v>
      </c>
      <c r="DJ18" s="31">
        <f>SUM(DJ19:DJ25)</f>
        <v>45146.012784038423</v>
      </c>
      <c r="DK18" s="31">
        <f t="shared" ref="DK18:DQ18" si="80">SUM(DK19:DK25)</f>
        <v>3249.9277364969184</v>
      </c>
      <c r="DL18" s="31">
        <f t="shared" si="80"/>
        <v>4239.6500822839198</v>
      </c>
      <c r="DM18" s="31">
        <f t="shared" si="80"/>
        <v>8497.7336006088917</v>
      </c>
      <c r="DN18" s="31">
        <f t="shared" si="80"/>
        <v>8822.5934811000006</v>
      </c>
      <c r="DO18" s="31">
        <f t="shared" si="80"/>
        <v>7540.8379757619505</v>
      </c>
      <c r="DP18" s="31">
        <f t="shared" si="80"/>
        <v>7323.4876826095988</v>
      </c>
      <c r="DQ18" s="31">
        <f t="shared" si="80"/>
        <v>5471.7822251771458</v>
      </c>
      <c r="DR18" s="112"/>
      <c r="DS18" s="112"/>
      <c r="DT18" s="112"/>
      <c r="DU18" s="112"/>
      <c r="DZ18" s="31" t="s">
        <v>97</v>
      </c>
      <c r="EA18" s="31">
        <f>SUM(EA19:EA25)</f>
        <v>51031.286573854231</v>
      </c>
      <c r="EB18" s="31">
        <f t="shared" ref="EB18:EH18" si="81">SUM(EB19:EB25)</f>
        <v>3452.7803313676859</v>
      </c>
      <c r="EC18" s="31">
        <f t="shared" si="81"/>
        <v>4597.7899133581759</v>
      </c>
      <c r="ED18" s="31">
        <f t="shared" si="81"/>
        <v>9454.2807120025664</v>
      </c>
      <c r="EE18" s="31">
        <f t="shared" si="81"/>
        <v>9978.6992034086943</v>
      </c>
      <c r="EF18" s="31">
        <f t="shared" si="81"/>
        <v>8676.8185895749702</v>
      </c>
      <c r="EG18" s="31">
        <f t="shared" si="81"/>
        <v>8524.5602253811885</v>
      </c>
      <c r="EH18" s="31">
        <f t="shared" si="81"/>
        <v>6346.3575987609556</v>
      </c>
      <c r="EI18" s="112"/>
      <c r="EJ18" s="112"/>
      <c r="EK18" s="112"/>
      <c r="EL18" s="112"/>
      <c r="EQ18" s="31" t="s">
        <v>97</v>
      </c>
      <c r="ER18" s="31">
        <f>SUM(ER19:ER25)</f>
        <v>56382.781797862976</v>
      </c>
      <c r="ES18" s="31">
        <f t="shared" ref="ES18:EY18" si="82">SUM(ES19:ES25)</f>
        <v>3559.5754225032847</v>
      </c>
      <c r="ET18" s="31">
        <f t="shared" si="82"/>
        <v>4835.3402754053077</v>
      </c>
      <c r="EU18" s="31">
        <f t="shared" si="82"/>
        <v>10203.393395161911</v>
      </c>
      <c r="EV18" s="31">
        <f t="shared" si="82"/>
        <v>11021.098751369864</v>
      </c>
      <c r="EW18" s="31">
        <f t="shared" si="82"/>
        <v>9780.033666371477</v>
      </c>
      <c r="EX18" s="31">
        <f t="shared" si="82"/>
        <v>9746.4426932398001</v>
      </c>
      <c r="EY18" s="31">
        <f t="shared" si="82"/>
        <v>7236.8975938113317</v>
      </c>
      <c r="EZ18" s="112"/>
      <c r="FA18" s="112"/>
      <c r="FB18" s="112"/>
      <c r="FC18" s="112"/>
      <c r="FH18" s="31" t="s">
        <v>97</v>
      </c>
      <c r="FI18" s="31">
        <f>SUM(FI19:FI25)</f>
        <v>56249.873914058378</v>
      </c>
      <c r="FJ18" s="31">
        <f t="shared" ref="FJ18:FP18" si="83">SUM(FJ19:FJ25)</f>
        <v>3599.7914152430931</v>
      </c>
      <c r="FK18" s="31">
        <f t="shared" si="83"/>
        <v>4854.6268763066628</v>
      </c>
      <c r="FL18" s="31">
        <f t="shared" si="83"/>
        <v>10193.347996378539</v>
      </c>
      <c r="FM18" s="31">
        <f t="shared" si="83"/>
        <v>10983.471916256782</v>
      </c>
      <c r="FN18" s="31">
        <f t="shared" si="83"/>
        <v>9727.1940886472039</v>
      </c>
      <c r="FO18" s="31">
        <f t="shared" si="83"/>
        <v>9687.9543690761711</v>
      </c>
      <c r="FP18" s="31">
        <f t="shared" si="83"/>
        <v>7203.4872521499256</v>
      </c>
    </row>
    <row r="19" spans="1:172" x14ac:dyDescent="0.2">
      <c r="A19" t="s">
        <v>21</v>
      </c>
      <c r="B19" s="114">
        <f>①データ貼り付け!B19</f>
        <v>42969</v>
      </c>
      <c r="C19" s="114">
        <f>①データ貼り付け!C19</f>
        <v>34917</v>
      </c>
      <c r="D19" s="114">
        <f>①データ貼り付け!D19</f>
        <v>30600</v>
      </c>
      <c r="E19" s="114">
        <f>①データ貼り付け!E19</f>
        <v>35227</v>
      </c>
      <c r="F19" s="114">
        <f>①データ貼り付け!F19</f>
        <v>40292</v>
      </c>
      <c r="G19" s="114">
        <f>①データ貼り付け!G19</f>
        <v>43606</v>
      </c>
      <c r="H19" s="114">
        <f>①データ貼り付け!H19</f>
        <v>36491</v>
      </c>
      <c r="J19" s="5" t="s">
        <v>51</v>
      </c>
      <c r="K19" s="7">
        <f>B19</f>
        <v>42969</v>
      </c>
      <c r="L19" s="7">
        <f t="shared" ref="L19:Q22" si="84">C19</f>
        <v>34917</v>
      </c>
      <c r="M19" s="7">
        <f t="shared" si="84"/>
        <v>30600</v>
      </c>
      <c r="N19" s="7">
        <f t="shared" si="84"/>
        <v>35227</v>
      </c>
      <c r="O19" s="7">
        <f t="shared" si="84"/>
        <v>40292</v>
      </c>
      <c r="P19" s="7">
        <f t="shared" si="84"/>
        <v>43606</v>
      </c>
      <c r="Q19" s="7">
        <f t="shared" si="84"/>
        <v>36491</v>
      </c>
      <c r="AK19" s="44" t="s">
        <v>109</v>
      </c>
      <c r="AL19" s="42">
        <f>BC18</f>
        <v>3913.4572037387607</v>
      </c>
      <c r="AM19" s="42">
        <f>BC19</f>
        <v>5123.6548083189246</v>
      </c>
      <c r="AN19" s="42">
        <f>BC20</f>
        <v>6360.4294534647952</v>
      </c>
      <c r="AO19" s="42">
        <f>BC21</f>
        <v>7540.8379757619505</v>
      </c>
      <c r="AP19" s="42">
        <f>BC22</f>
        <v>8676.8185895749702</v>
      </c>
      <c r="AQ19" s="42">
        <f>BC23</f>
        <v>9780.033666371477</v>
      </c>
      <c r="AR19" s="42">
        <f>BC24</f>
        <v>9727.1940886472039</v>
      </c>
      <c r="AW19" s="11" t="str">
        <f t="shared" ref="AW19:AW24" si="85">AW7</f>
        <v>2020年</v>
      </c>
      <c r="AX19" s="40">
        <f>CB18</f>
        <v>31463.398204344387</v>
      </c>
      <c r="AY19" s="40">
        <f t="shared" ref="AY19:BE19" si="86">CC18</f>
        <v>2439.6403406899231</v>
      </c>
      <c r="AZ19" s="40">
        <f t="shared" si="86"/>
        <v>3127.4625180423086</v>
      </c>
      <c r="BA19" s="40">
        <f t="shared" si="86"/>
        <v>6009.7701379153796</v>
      </c>
      <c r="BB19" s="40">
        <f t="shared" si="86"/>
        <v>6158.8259833884913</v>
      </c>
      <c r="BC19" s="40">
        <f t="shared" si="86"/>
        <v>5123.6548083189246</v>
      </c>
      <c r="BD19" s="40">
        <f t="shared" si="86"/>
        <v>4897.1253650412054</v>
      </c>
      <c r="BE19" s="40">
        <f t="shared" si="86"/>
        <v>3706.9190509481541</v>
      </c>
      <c r="BK19" s="11" t="s">
        <v>36</v>
      </c>
      <c r="BL19" s="20">
        <f>SUM(BM19:BS19)</f>
        <v>588.85891616592937</v>
      </c>
      <c r="BM19" s="20">
        <f>BM44+BM70</f>
        <v>35.763244013436996</v>
      </c>
      <c r="BN19" s="20">
        <f t="shared" ref="BN19:BS19" si="87">BN44+BN70</f>
        <v>74.180988991534477</v>
      </c>
      <c r="BO19" s="20">
        <f t="shared" si="87"/>
        <v>101.13281984907624</v>
      </c>
      <c r="BP19" s="20">
        <f t="shared" si="87"/>
        <v>142.72132940522371</v>
      </c>
      <c r="BQ19" s="20">
        <f t="shared" si="87"/>
        <v>90.256352239622885</v>
      </c>
      <c r="BR19" s="20">
        <f t="shared" si="87"/>
        <v>73.351540426107221</v>
      </c>
      <c r="BS19" s="20">
        <f t="shared" si="87"/>
        <v>71.452641240927861</v>
      </c>
      <c r="CA19" s="11" t="s">
        <v>36</v>
      </c>
      <c r="CB19" s="20">
        <f>SUM(CC19:CI19)</f>
        <v>590.67150582938473</v>
      </c>
      <c r="CC19" s="20">
        <f>CC44+CC70</f>
        <v>35.864668314348748</v>
      </c>
      <c r="CD19" s="20">
        <f t="shared" ref="CD19:CI19" si="88">CD44+CD70</f>
        <v>74.366219598910661</v>
      </c>
      <c r="CE19" s="20">
        <f t="shared" si="88"/>
        <v>101.49335570375531</v>
      </c>
      <c r="CF19" s="20">
        <f t="shared" si="88"/>
        <v>143.17542583597881</v>
      </c>
      <c r="CG19" s="20">
        <f t="shared" si="88"/>
        <v>90.581279984457439</v>
      </c>
      <c r="CH19" s="20">
        <f t="shared" si="88"/>
        <v>73.565375145649284</v>
      </c>
      <c r="CI19" s="20">
        <f t="shared" si="88"/>
        <v>71.625181246284569</v>
      </c>
      <c r="CR19" s="11" t="s">
        <v>36</v>
      </c>
      <c r="CS19" s="20">
        <f>SUM(CT19:CZ19)</f>
        <v>588.1136412808271</v>
      </c>
      <c r="CT19" s="20">
        <f>CT44+CT70</f>
        <v>35.707049478902817</v>
      </c>
      <c r="CU19" s="20">
        <f t="shared" ref="CU19:CZ19" si="89">CU44+CU70</f>
        <v>74.032686318400437</v>
      </c>
      <c r="CV19" s="20">
        <f t="shared" si="89"/>
        <v>101.06697410582385</v>
      </c>
      <c r="CW19" s="20">
        <f t="shared" si="89"/>
        <v>142.5593552203552</v>
      </c>
      <c r="CX19" s="20">
        <f t="shared" si="89"/>
        <v>90.201584756588616</v>
      </c>
      <c r="CY19" s="20">
        <f t="shared" si="89"/>
        <v>73.243618130623702</v>
      </c>
      <c r="CZ19" s="20">
        <f t="shared" si="89"/>
        <v>71.302373270132478</v>
      </c>
      <c r="DI19" s="11" t="s">
        <v>36</v>
      </c>
      <c r="DJ19" s="20">
        <f>SUM(DK19:DQ19)</f>
        <v>557.43930541113059</v>
      </c>
      <c r="DK19" s="20">
        <f>DK44+DK70</f>
        <v>33.844873859397843</v>
      </c>
      <c r="DL19" s="20">
        <f t="shared" ref="DL19:DQ19" si="90">DL44+DL70</f>
        <v>70.172360301732965</v>
      </c>
      <c r="DM19" s="20">
        <f t="shared" si="90"/>
        <v>95.794456226372773</v>
      </c>
      <c r="DN19" s="20">
        <f t="shared" si="90"/>
        <v>135.1235186988672</v>
      </c>
      <c r="DO19" s="20">
        <f t="shared" si="90"/>
        <v>85.495824502726734</v>
      </c>
      <c r="DP19" s="20">
        <f t="shared" si="90"/>
        <v>69.423718786636556</v>
      </c>
      <c r="DQ19" s="20">
        <f t="shared" si="90"/>
        <v>67.584553035396553</v>
      </c>
      <c r="DZ19" s="11" t="s">
        <v>36</v>
      </c>
      <c r="EA19" s="20">
        <f>SUM(EB19:EH19)</f>
        <v>508.15893238078104</v>
      </c>
      <c r="EB19" s="20">
        <f>EB44+EB70</f>
        <v>30.853052499472597</v>
      </c>
      <c r="EC19" s="20">
        <f t="shared" ref="EC19:EH19" si="91">EC44+EC70</f>
        <v>63.969932583529442</v>
      </c>
      <c r="ED19" s="20">
        <f t="shared" si="91"/>
        <v>87.324438102680887</v>
      </c>
      <c r="EE19" s="20">
        <f t="shared" si="91"/>
        <v>123.17754030533874</v>
      </c>
      <c r="EF19" s="20">
        <f t="shared" si="91"/>
        <v>77.936312986292677</v>
      </c>
      <c r="EG19" s="20">
        <f t="shared" si="91"/>
        <v>63.286640841107555</v>
      </c>
      <c r="EH19" s="20">
        <f t="shared" si="91"/>
        <v>61.61101506235913</v>
      </c>
      <c r="EQ19" s="11" t="s">
        <v>36</v>
      </c>
      <c r="ER19" s="20">
        <f>SUM(ES19:EY19)</f>
        <v>452.80480416224418</v>
      </c>
      <c r="ES19" s="20">
        <f>ES44+ES70</f>
        <v>27.489003769980549</v>
      </c>
      <c r="ET19" s="20">
        <f t="shared" ref="ET19:EY19" si="92">ET44+ET70</f>
        <v>56.98569658988815</v>
      </c>
      <c r="EU19" s="20">
        <f t="shared" si="92"/>
        <v>77.830332221290959</v>
      </c>
      <c r="EV19" s="20">
        <f t="shared" si="92"/>
        <v>109.76518632180506</v>
      </c>
      <c r="EW19" s="20">
        <f t="shared" si="92"/>
        <v>69.464075159995446</v>
      </c>
      <c r="EX19" s="20">
        <f t="shared" si="92"/>
        <v>56.388359948347826</v>
      </c>
      <c r="EY19" s="20">
        <f t="shared" si="92"/>
        <v>54.882150150936155</v>
      </c>
      <c r="FH19" s="11" t="s">
        <v>36</v>
      </c>
      <c r="FI19" s="20">
        <f>SUM(FJ19:FP19)</f>
        <v>415.60362703766373</v>
      </c>
      <c r="FJ19" s="20">
        <f>FJ44+FJ70</f>
        <v>25.230736853919581</v>
      </c>
      <c r="FK19" s="20">
        <f t="shared" ref="FK19:FP19" si="93">FK44+FK70</f>
        <v>52.304671674993642</v>
      </c>
      <c r="FL19" s="20">
        <f t="shared" si="93"/>
        <v>71.43514092414307</v>
      </c>
      <c r="FM19" s="20">
        <f t="shared" si="93"/>
        <v>100.74692461172029</v>
      </c>
      <c r="FN19" s="20">
        <f t="shared" si="93"/>
        <v>63.756269721978207</v>
      </c>
      <c r="FO19" s="20">
        <f t="shared" si="93"/>
        <v>51.755860781226005</v>
      </c>
      <c r="FP19" s="20">
        <f t="shared" si="93"/>
        <v>50.374022469682899</v>
      </c>
    </row>
    <row r="20" spans="1:172" x14ac:dyDescent="0.2">
      <c r="A20" t="s">
        <v>22</v>
      </c>
      <c r="B20" s="114">
        <f>①データ貼り付け!B20</f>
        <v>36190</v>
      </c>
      <c r="C20" s="114">
        <f>①データ貼り付け!C20</f>
        <v>41095</v>
      </c>
      <c r="D20" s="114">
        <f>①データ貼り付け!D20</f>
        <v>33480</v>
      </c>
      <c r="E20" s="114">
        <f>①データ貼り付け!E20</f>
        <v>29453</v>
      </c>
      <c r="F20" s="114">
        <f>①データ貼り付け!F20</f>
        <v>34027</v>
      </c>
      <c r="G20" s="114">
        <f>①データ貼り付け!G20</f>
        <v>38984</v>
      </c>
      <c r="H20" s="114">
        <f>①データ貼り付け!H20</f>
        <v>42297</v>
      </c>
      <c r="J20" s="5" t="s">
        <v>52</v>
      </c>
      <c r="K20" s="7">
        <f>B20</f>
        <v>36190</v>
      </c>
      <c r="L20" s="7">
        <f t="shared" si="84"/>
        <v>41095</v>
      </c>
      <c r="M20" s="7">
        <f t="shared" si="84"/>
        <v>33480</v>
      </c>
      <c r="N20" s="7">
        <f t="shared" si="84"/>
        <v>29453</v>
      </c>
      <c r="O20" s="7">
        <f t="shared" si="84"/>
        <v>34027</v>
      </c>
      <c r="P20" s="7">
        <f t="shared" si="84"/>
        <v>38984</v>
      </c>
      <c r="Q20" s="7">
        <f t="shared" si="84"/>
        <v>42297</v>
      </c>
      <c r="AK20" s="44" t="s">
        <v>110</v>
      </c>
      <c r="AL20" s="42">
        <f>BB18</f>
        <v>4787.1365850161674</v>
      </c>
      <c r="AM20" s="42">
        <f>BB19</f>
        <v>6158.8259833884913</v>
      </c>
      <c r="AN20" s="42">
        <f>BB20</f>
        <v>7537.4027369316045</v>
      </c>
      <c r="AO20" s="42">
        <f>BB21</f>
        <v>8822.5934811000006</v>
      </c>
      <c r="AP20" s="42">
        <f>BB22</f>
        <v>9978.6992034086943</v>
      </c>
      <c r="AQ20" s="42">
        <f>BB23</f>
        <v>11021.098751369864</v>
      </c>
      <c r="AR20" s="42">
        <f>BB24</f>
        <v>10983.471916256782</v>
      </c>
      <c r="AW20" s="11" t="str">
        <f t="shared" si="85"/>
        <v>2025年</v>
      </c>
      <c r="AX20" s="40">
        <f>CS18</f>
        <v>38562.367527984781</v>
      </c>
      <c r="AY20" s="40">
        <f t="shared" ref="AY20:BE20" si="94">CT18</f>
        <v>2888.6549042203451</v>
      </c>
      <c r="AZ20" s="40">
        <f t="shared" si="94"/>
        <v>3725.3522414202462</v>
      </c>
      <c r="BA20" s="40">
        <f t="shared" si="94"/>
        <v>7314.897671413496</v>
      </c>
      <c r="BB20" s="40">
        <f t="shared" si="94"/>
        <v>7537.4027369316045</v>
      </c>
      <c r="BC20" s="40">
        <f t="shared" si="94"/>
        <v>6360.4294534647952</v>
      </c>
      <c r="BD20" s="40">
        <f t="shared" si="94"/>
        <v>6130.2868091335895</v>
      </c>
      <c r="BE20" s="40">
        <f t="shared" si="94"/>
        <v>4605.3437114007047</v>
      </c>
      <c r="BK20" s="11" t="s">
        <v>37</v>
      </c>
      <c r="BL20" s="20">
        <f t="shared" ref="BL20:BL25" si="95">SUM(BM20:BS20)</f>
        <v>954.76907614769402</v>
      </c>
      <c r="BM20" s="20">
        <f t="shared" ref="BM20:BS25" si="96">BM45+BM71</f>
        <v>91.574685903199708</v>
      </c>
      <c r="BN20" s="20">
        <f t="shared" si="96"/>
        <v>125.44073945315486</v>
      </c>
      <c r="BO20" s="20">
        <f t="shared" si="96"/>
        <v>182.76047631441958</v>
      </c>
      <c r="BP20" s="20">
        <f t="shared" si="96"/>
        <v>205.35575867391327</v>
      </c>
      <c r="BQ20" s="20">
        <f t="shared" si="96"/>
        <v>137.60637800946236</v>
      </c>
      <c r="BR20" s="20">
        <f t="shared" si="96"/>
        <v>111.24809418414311</v>
      </c>
      <c r="BS20" s="20">
        <f t="shared" si="96"/>
        <v>100.78294360940119</v>
      </c>
      <c r="CA20" s="11" t="s">
        <v>37</v>
      </c>
      <c r="CB20" s="20">
        <f t="shared" ref="CB20:CB25" si="97">SUM(CC20:CI20)</f>
        <v>775.62178015893528</v>
      </c>
      <c r="CC20" s="20">
        <f t="shared" ref="CC20:CI25" si="98">CC45+CC71</f>
        <v>74.414359735787386</v>
      </c>
      <c r="CD20" s="20">
        <f t="shared" si="98"/>
        <v>101.94115731353499</v>
      </c>
      <c r="CE20" s="20">
        <f t="shared" si="98"/>
        <v>148.46226574700677</v>
      </c>
      <c r="CF20" s="20">
        <f t="shared" si="98"/>
        <v>166.79713777243057</v>
      </c>
      <c r="CG20" s="20">
        <f t="shared" si="98"/>
        <v>111.75928589240016</v>
      </c>
      <c r="CH20" s="20">
        <f t="shared" si="98"/>
        <v>90.365977983494901</v>
      </c>
      <c r="CI20" s="20">
        <f t="shared" si="98"/>
        <v>81.881595714280508</v>
      </c>
      <c r="CR20" s="11" t="s">
        <v>37</v>
      </c>
      <c r="CS20" s="20">
        <f t="shared" ref="CS20:CS25" si="99">SUM(CT20:CZ20)</f>
        <v>681.93681357684488</v>
      </c>
      <c r="CT20" s="20">
        <f t="shared" ref="CT20:CZ25" si="100">CT45+CT71</f>
        <v>65.214656526017805</v>
      </c>
      <c r="CU20" s="20">
        <f t="shared" si="100"/>
        <v>89.272167122310279</v>
      </c>
      <c r="CV20" s="20">
        <f t="shared" si="100"/>
        <v>130.58804008328994</v>
      </c>
      <c r="CW20" s="20">
        <f t="shared" si="100"/>
        <v>146.90592157712149</v>
      </c>
      <c r="CX20" s="20">
        <f t="shared" si="100"/>
        <v>98.52134289881559</v>
      </c>
      <c r="CY20" s="20">
        <f t="shared" si="100"/>
        <v>79.528740736965631</v>
      </c>
      <c r="CZ20" s="20">
        <f t="shared" si="100"/>
        <v>71.905944632324122</v>
      </c>
      <c r="DI20" s="11" t="s">
        <v>37</v>
      </c>
      <c r="DJ20" s="20">
        <f t="shared" ref="DJ20:DJ25" si="101">SUM(DK20:DQ20)</f>
        <v>786.78117557871587</v>
      </c>
      <c r="DK20" s="20">
        <f t="shared" ref="DK20:DQ25" si="102">DK45+DK71</f>
        <v>75.076174450224428</v>
      </c>
      <c r="DL20" s="20">
        <f t="shared" si="102"/>
        <v>102.71976743974402</v>
      </c>
      <c r="DM20" s="20">
        <f t="shared" si="102"/>
        <v>150.71059344091617</v>
      </c>
      <c r="DN20" s="20">
        <f t="shared" si="102"/>
        <v>169.69141181567002</v>
      </c>
      <c r="DO20" s="20">
        <f t="shared" si="102"/>
        <v>113.87217503995225</v>
      </c>
      <c r="DP20" s="20">
        <f t="shared" si="102"/>
        <v>91.816562068852534</v>
      </c>
      <c r="DQ20" s="20">
        <f t="shared" si="102"/>
        <v>82.894491323356505</v>
      </c>
      <c r="DZ20" s="11" t="s">
        <v>37</v>
      </c>
      <c r="EA20" s="20">
        <f t="shared" ref="EA20:EA25" si="103">SUM(EB20:EH20)</f>
        <v>900.70597536248226</v>
      </c>
      <c r="EB20" s="20">
        <f t="shared" ref="EB20:EH25" si="104">EB45+EB71</f>
        <v>85.870974000405283</v>
      </c>
      <c r="EC20" s="20">
        <f t="shared" si="104"/>
        <v>117.46532414098135</v>
      </c>
      <c r="ED20" s="20">
        <f t="shared" si="104"/>
        <v>172.55418401874022</v>
      </c>
      <c r="EE20" s="20">
        <f t="shared" si="104"/>
        <v>194.35455350869847</v>
      </c>
      <c r="EF20" s="20">
        <f t="shared" si="104"/>
        <v>130.4547220240284</v>
      </c>
      <c r="EG20" s="20">
        <f t="shared" si="104"/>
        <v>105.13947948633009</v>
      </c>
      <c r="EH20" s="20">
        <f t="shared" si="104"/>
        <v>94.866738183298565</v>
      </c>
      <c r="EQ20" s="11" t="s">
        <v>37</v>
      </c>
      <c r="ER20" s="20">
        <f t="shared" ref="ER20:ER25" si="105">SUM(ES20:EY20)</f>
        <v>973.30158189025963</v>
      </c>
      <c r="ES20" s="20">
        <f t="shared" ref="ES20:EY25" si="106">ES45+ES71</f>
        <v>92.933425402464962</v>
      </c>
      <c r="ET20" s="20">
        <f t="shared" si="106"/>
        <v>127.17079928140575</v>
      </c>
      <c r="EU20" s="20">
        <f t="shared" si="106"/>
        <v>186.42296980739198</v>
      </c>
      <c r="EV20" s="20">
        <f t="shared" si="106"/>
        <v>209.84827095080868</v>
      </c>
      <c r="EW20" s="20">
        <f t="shared" si="106"/>
        <v>140.79458029823726</v>
      </c>
      <c r="EX20" s="20">
        <f t="shared" si="106"/>
        <v>113.56155278003274</v>
      </c>
      <c r="EY20" s="20">
        <f t="shared" si="106"/>
        <v>102.5699833699183</v>
      </c>
      <c r="FH20" s="11" t="s">
        <v>37</v>
      </c>
      <c r="FI20" s="20">
        <f t="shared" ref="FI20:FI25" si="107">SUM(FJ20:FP20)</f>
        <v>815.39065053894569</v>
      </c>
      <c r="FJ20" s="20">
        <f t="shared" ref="FJ20:FP25" si="108">FJ45+FJ71</f>
        <v>77.770127131241139</v>
      </c>
      <c r="FK20" s="20">
        <f t="shared" si="108"/>
        <v>106.39431322191604</v>
      </c>
      <c r="FL20" s="20">
        <f t="shared" si="108"/>
        <v>156.20072878709004</v>
      </c>
      <c r="FM20" s="20">
        <f t="shared" si="108"/>
        <v>175.90540820449721</v>
      </c>
      <c r="FN20" s="20">
        <f t="shared" si="108"/>
        <v>118.05735764322438</v>
      </c>
      <c r="FO20" s="20">
        <f t="shared" si="108"/>
        <v>95.168511386236531</v>
      </c>
      <c r="FP20" s="20">
        <f t="shared" si="108"/>
        <v>85.894204164740344</v>
      </c>
    </row>
    <row r="21" spans="1:172" x14ac:dyDescent="0.2">
      <c r="A21" t="s">
        <v>23</v>
      </c>
      <c r="B21" s="114">
        <f>①データ貼り付け!B21</f>
        <v>28118</v>
      </c>
      <c r="C21" s="114">
        <f>①データ貼り付け!C21</f>
        <v>33261</v>
      </c>
      <c r="D21" s="114">
        <f>①データ貼り付け!D21</f>
        <v>38064</v>
      </c>
      <c r="E21" s="114">
        <f>①データ貼り付け!E21</f>
        <v>31111</v>
      </c>
      <c r="F21" s="114">
        <f>①データ貼り付け!F21</f>
        <v>27498</v>
      </c>
      <c r="G21" s="114">
        <f>①データ貼り付け!G21</f>
        <v>31828</v>
      </c>
      <c r="H21" s="114">
        <f>①データ貼り付け!H21</f>
        <v>36559</v>
      </c>
      <c r="J21" s="5" t="s">
        <v>53</v>
      </c>
      <c r="K21" s="7">
        <f>B21</f>
        <v>28118</v>
      </c>
      <c r="L21" s="7">
        <f t="shared" si="84"/>
        <v>33261</v>
      </c>
      <c r="M21" s="7">
        <f t="shared" si="84"/>
        <v>38064</v>
      </c>
      <c r="N21" s="7">
        <f t="shared" si="84"/>
        <v>31111</v>
      </c>
      <c r="O21" s="7">
        <f t="shared" si="84"/>
        <v>27498</v>
      </c>
      <c r="P21" s="7">
        <f t="shared" si="84"/>
        <v>31828</v>
      </c>
      <c r="Q21" s="7">
        <f t="shared" si="84"/>
        <v>36559</v>
      </c>
      <c r="AK21" s="44" t="s">
        <v>111</v>
      </c>
      <c r="AL21" s="42">
        <f>BA18</f>
        <v>4706.1422352700838</v>
      </c>
      <c r="AM21" s="42">
        <f>BA19</f>
        <v>6009.7701379153796</v>
      </c>
      <c r="AN21" s="42">
        <f>BA20</f>
        <v>7314.897671413496</v>
      </c>
      <c r="AO21" s="42">
        <f>BA21</f>
        <v>8497.7336006088917</v>
      </c>
      <c r="AP21" s="42">
        <f>BA22</f>
        <v>9454.2807120025664</v>
      </c>
      <c r="AQ21" s="42">
        <f>BA23</f>
        <v>10203.393395161911</v>
      </c>
      <c r="AR21" s="42">
        <f>BA24</f>
        <v>10193.347996378539</v>
      </c>
      <c r="AW21" s="11" t="str">
        <f t="shared" si="85"/>
        <v>2030年</v>
      </c>
      <c r="AX21" s="40">
        <f>DJ18</f>
        <v>45146.012784038423</v>
      </c>
      <c r="AY21" s="40">
        <f t="shared" ref="AY21:BE21" si="109">DK18</f>
        <v>3249.9277364969184</v>
      </c>
      <c r="AZ21" s="40">
        <f t="shared" si="109"/>
        <v>4239.6500822839198</v>
      </c>
      <c r="BA21" s="40">
        <f t="shared" si="109"/>
        <v>8497.7336006088917</v>
      </c>
      <c r="BB21" s="40">
        <f t="shared" si="109"/>
        <v>8822.5934811000006</v>
      </c>
      <c r="BC21" s="40">
        <f t="shared" si="109"/>
        <v>7540.8379757619505</v>
      </c>
      <c r="BD21" s="40">
        <f t="shared" si="109"/>
        <v>7323.4876826095988</v>
      </c>
      <c r="BE21" s="40">
        <f t="shared" si="109"/>
        <v>5471.7822251771458</v>
      </c>
      <c r="BK21" s="11" t="s">
        <v>38</v>
      </c>
      <c r="BL21" s="20">
        <f t="shared" si="95"/>
        <v>1696.4671969396891</v>
      </c>
      <c r="BM21" s="20">
        <f t="shared" si="96"/>
        <v>185.65715926798424</v>
      </c>
      <c r="BN21" s="20">
        <f t="shared" si="96"/>
        <v>223.72237045925533</v>
      </c>
      <c r="BO21" s="20">
        <f t="shared" si="96"/>
        <v>336.67825827881541</v>
      </c>
      <c r="BP21" s="20">
        <f t="shared" si="96"/>
        <v>347.84052101821612</v>
      </c>
      <c r="BQ21" s="20">
        <f t="shared" si="96"/>
        <v>242.26669272922103</v>
      </c>
      <c r="BR21" s="20">
        <f t="shared" si="96"/>
        <v>196.1279503210659</v>
      </c>
      <c r="BS21" s="20">
        <f t="shared" si="96"/>
        <v>164.17424486513124</v>
      </c>
      <c r="CA21" s="11" t="s">
        <v>38</v>
      </c>
      <c r="CB21" s="20">
        <f t="shared" si="97"/>
        <v>1926.5849272976295</v>
      </c>
      <c r="CC21" s="20">
        <f t="shared" si="98"/>
        <v>210.53051359782103</v>
      </c>
      <c r="CD21" s="20">
        <f t="shared" si="98"/>
        <v>253.73041177151629</v>
      </c>
      <c r="CE21" s="20">
        <f t="shared" si="98"/>
        <v>382.36140663684887</v>
      </c>
      <c r="CF21" s="20">
        <f t="shared" si="98"/>
        <v>395.2914306702001</v>
      </c>
      <c r="CG21" s="20">
        <f t="shared" si="98"/>
        <v>275.37658476843984</v>
      </c>
      <c r="CH21" s="20">
        <f t="shared" si="98"/>
        <v>222.85087721109724</v>
      </c>
      <c r="CI21" s="20">
        <f t="shared" si="98"/>
        <v>186.44370264170607</v>
      </c>
      <c r="CR21" s="11" t="s">
        <v>38</v>
      </c>
      <c r="CS21" s="20">
        <f t="shared" si="99"/>
        <v>1569.5422713907919</v>
      </c>
      <c r="CT21" s="20">
        <f t="shared" si="100"/>
        <v>171.58347395322667</v>
      </c>
      <c r="CU21" s="20">
        <f t="shared" si="100"/>
        <v>206.78380067616183</v>
      </c>
      <c r="CV21" s="20">
        <f t="shared" si="100"/>
        <v>311.49740967208561</v>
      </c>
      <c r="CW21" s="20">
        <f t="shared" si="100"/>
        <v>321.97447890818762</v>
      </c>
      <c r="CX21" s="20">
        <f t="shared" si="100"/>
        <v>224.28731348229337</v>
      </c>
      <c r="CY21" s="20">
        <f t="shared" si="100"/>
        <v>181.52460714488927</v>
      </c>
      <c r="CZ21" s="20">
        <f t="shared" si="100"/>
        <v>151.89118755394759</v>
      </c>
      <c r="DI21" s="11" t="s">
        <v>38</v>
      </c>
      <c r="DJ21" s="20">
        <f t="shared" si="101"/>
        <v>1381.3254844475241</v>
      </c>
      <c r="DK21" s="20">
        <f t="shared" si="102"/>
        <v>150.06686534695967</v>
      </c>
      <c r="DL21" s="20">
        <f t="shared" si="102"/>
        <v>180.9590572136413</v>
      </c>
      <c r="DM21" s="20">
        <f t="shared" si="102"/>
        <v>274.18666693468845</v>
      </c>
      <c r="DN21" s="20">
        <f t="shared" si="102"/>
        <v>284.17659613373462</v>
      </c>
      <c r="DO21" s="20">
        <f t="shared" si="102"/>
        <v>198.14195297946111</v>
      </c>
      <c r="DP21" s="20">
        <f t="shared" si="102"/>
        <v>160.11768605379461</v>
      </c>
      <c r="DQ21" s="20">
        <f t="shared" si="102"/>
        <v>133.67665978524423</v>
      </c>
      <c r="DZ21" s="11" t="s">
        <v>38</v>
      </c>
      <c r="EA21" s="20">
        <f t="shared" si="103"/>
        <v>1596.2825211138543</v>
      </c>
      <c r="EB21" s="20">
        <f t="shared" si="104"/>
        <v>172.69332590634747</v>
      </c>
      <c r="EC21" s="20">
        <f t="shared" si="104"/>
        <v>208.32568516361084</v>
      </c>
      <c r="ED21" s="20">
        <f t="shared" si="104"/>
        <v>316.88821995975718</v>
      </c>
      <c r="EE21" s="20">
        <f t="shared" si="104"/>
        <v>329.02682550837903</v>
      </c>
      <c r="EF21" s="20">
        <f t="shared" si="104"/>
        <v>229.55592709280518</v>
      </c>
      <c r="EG21" s="20">
        <f t="shared" si="104"/>
        <v>185.31358382677536</v>
      </c>
      <c r="EH21" s="20">
        <f t="shared" si="104"/>
        <v>154.47895365617944</v>
      </c>
      <c r="EQ21" s="11" t="s">
        <v>38</v>
      </c>
      <c r="ER21" s="20">
        <f t="shared" si="105"/>
        <v>1829.0410525727634</v>
      </c>
      <c r="ES21" s="20">
        <f t="shared" si="106"/>
        <v>197.51970113814787</v>
      </c>
      <c r="ET21" s="20">
        <f t="shared" si="106"/>
        <v>238.31493540345741</v>
      </c>
      <c r="EU21" s="20">
        <f t="shared" si="106"/>
        <v>363.1109906648602</v>
      </c>
      <c r="EV21" s="20">
        <f t="shared" si="106"/>
        <v>377.30950491618563</v>
      </c>
      <c r="EW21" s="20">
        <f t="shared" si="106"/>
        <v>263.31111840725936</v>
      </c>
      <c r="EX21" s="20">
        <f t="shared" si="106"/>
        <v>212.4708292132309</v>
      </c>
      <c r="EY21" s="20">
        <f t="shared" si="106"/>
        <v>177.00397282962228</v>
      </c>
      <c r="FH21" s="11" t="s">
        <v>38</v>
      </c>
      <c r="FI21" s="20">
        <f t="shared" si="107"/>
        <v>1984.136088150457</v>
      </c>
      <c r="FJ21" s="20">
        <f t="shared" si="108"/>
        <v>214.835851427183</v>
      </c>
      <c r="FK21" s="20">
        <f t="shared" si="108"/>
        <v>259.14280610887528</v>
      </c>
      <c r="FL21" s="20">
        <f t="shared" si="108"/>
        <v>393.87505727134646</v>
      </c>
      <c r="FM21" s="20">
        <f t="shared" si="108"/>
        <v>408.81359415952721</v>
      </c>
      <c r="FN21" s="20">
        <f t="shared" si="108"/>
        <v>285.18598626922994</v>
      </c>
      <c r="FO21" s="20">
        <f t="shared" si="108"/>
        <v>230.26962309328326</v>
      </c>
      <c r="FP21" s="20">
        <f t="shared" si="108"/>
        <v>192.01316982101196</v>
      </c>
    </row>
    <row r="22" spans="1:172" x14ac:dyDescent="0.2">
      <c r="A22" t="s">
        <v>24</v>
      </c>
      <c r="B22" s="114">
        <f>①データ貼り付け!B22</f>
        <v>19727</v>
      </c>
      <c r="C22" s="114">
        <f>①データ貼り付け!C22</f>
        <v>24001</v>
      </c>
      <c r="D22" s="114">
        <f>①データ貼り付け!D22</f>
        <v>28639</v>
      </c>
      <c r="E22" s="114">
        <f>①データ貼り付け!E22</f>
        <v>33206</v>
      </c>
      <c r="F22" s="114">
        <f>①データ貼り付け!F22</f>
        <v>27252</v>
      </c>
      <c r="G22" s="114">
        <f>①データ貼り付け!G22</f>
        <v>24262</v>
      </c>
      <c r="H22" s="114">
        <f>①データ貼り付け!H22</f>
        <v>28186</v>
      </c>
      <c r="J22" s="5" t="s">
        <v>54</v>
      </c>
      <c r="K22" s="7">
        <f>B22</f>
        <v>19727</v>
      </c>
      <c r="L22" s="7">
        <f t="shared" si="84"/>
        <v>24001</v>
      </c>
      <c r="M22" s="7">
        <f t="shared" si="84"/>
        <v>28639</v>
      </c>
      <c r="N22" s="7">
        <f t="shared" si="84"/>
        <v>33206</v>
      </c>
      <c r="O22" s="7">
        <f t="shared" si="84"/>
        <v>27252</v>
      </c>
      <c r="P22" s="7">
        <f t="shared" si="84"/>
        <v>24262</v>
      </c>
      <c r="Q22" s="7">
        <f t="shared" si="84"/>
        <v>28186</v>
      </c>
      <c r="AK22" s="44" t="s">
        <v>112</v>
      </c>
      <c r="AL22" s="42">
        <f>AZ18</f>
        <v>2510.7359073291382</v>
      </c>
      <c r="AM22" s="42">
        <f>AZ19</f>
        <v>3127.4625180423086</v>
      </c>
      <c r="AN22" s="42">
        <f>AZ20</f>
        <v>3725.3522414202462</v>
      </c>
      <c r="AO22" s="42">
        <f>AZ21</f>
        <v>4239.6500822839198</v>
      </c>
      <c r="AP22" s="42">
        <f>AZ22</f>
        <v>4597.7899133581759</v>
      </c>
      <c r="AQ22" s="42">
        <f>AZ23</f>
        <v>4835.3402754053077</v>
      </c>
      <c r="AR22" s="42">
        <f>AZ24</f>
        <v>4854.6268763066628</v>
      </c>
      <c r="AW22" s="11" t="str">
        <f t="shared" si="85"/>
        <v>2035年</v>
      </c>
      <c r="AX22" s="40">
        <f>EA18</f>
        <v>51031.286573854231</v>
      </c>
      <c r="AY22" s="40">
        <f t="shared" ref="AY22:BE22" si="110">EB18</f>
        <v>3452.7803313676859</v>
      </c>
      <c r="AZ22" s="40">
        <f t="shared" si="110"/>
        <v>4597.7899133581759</v>
      </c>
      <c r="BA22" s="40">
        <f t="shared" si="110"/>
        <v>9454.2807120025664</v>
      </c>
      <c r="BB22" s="40">
        <f t="shared" si="110"/>
        <v>9978.6992034086943</v>
      </c>
      <c r="BC22" s="40">
        <f t="shared" si="110"/>
        <v>8676.8185895749702</v>
      </c>
      <c r="BD22" s="40">
        <f t="shared" si="110"/>
        <v>8524.5602253811885</v>
      </c>
      <c r="BE22" s="40">
        <f t="shared" si="110"/>
        <v>6346.3575987609556</v>
      </c>
      <c r="BK22" s="11" t="s">
        <v>39</v>
      </c>
      <c r="BL22" s="20">
        <f t="shared" si="95"/>
        <v>2791.3612784207071</v>
      </c>
      <c r="BM22" s="20">
        <f t="shared" si="96"/>
        <v>336.21906105875757</v>
      </c>
      <c r="BN22" s="20">
        <f t="shared" si="96"/>
        <v>370.86025922157455</v>
      </c>
      <c r="BO22" s="20">
        <f t="shared" si="96"/>
        <v>594.54613402306927</v>
      </c>
      <c r="BP22" s="20">
        <f t="shared" si="96"/>
        <v>541.27125607401979</v>
      </c>
      <c r="BQ22" s="20">
        <f t="shared" si="96"/>
        <v>380.16306273238172</v>
      </c>
      <c r="BR22" s="20">
        <f t="shared" si="96"/>
        <v>316.20941299531194</v>
      </c>
      <c r="BS22" s="20">
        <f t="shared" si="96"/>
        <v>252.09209231559231</v>
      </c>
      <c r="CA22" s="11" t="s">
        <v>39</v>
      </c>
      <c r="CB22" s="20">
        <f t="shared" si="97"/>
        <v>3310.4640522627205</v>
      </c>
      <c r="CC22" s="20">
        <f t="shared" si="98"/>
        <v>400.76072507868889</v>
      </c>
      <c r="CD22" s="20">
        <f t="shared" si="98"/>
        <v>441.92876275425306</v>
      </c>
      <c r="CE22" s="20">
        <f t="shared" si="98"/>
        <v>705.25793478570949</v>
      </c>
      <c r="CF22" s="20">
        <f t="shared" si="98"/>
        <v>640.25467616321635</v>
      </c>
      <c r="CG22" s="20">
        <f t="shared" si="98"/>
        <v>449.32483154401342</v>
      </c>
      <c r="CH22" s="20">
        <f t="shared" si="98"/>
        <v>374.11243122450338</v>
      </c>
      <c r="CI22" s="20">
        <f t="shared" si="98"/>
        <v>298.82469071233635</v>
      </c>
      <c r="CR22" s="11" t="s">
        <v>39</v>
      </c>
      <c r="CS22" s="20">
        <f t="shared" si="99"/>
        <v>3784.9082326147527</v>
      </c>
      <c r="CT22" s="20">
        <f t="shared" si="100"/>
        <v>457.34939535569276</v>
      </c>
      <c r="CU22" s="20">
        <f t="shared" si="100"/>
        <v>504.38190583961733</v>
      </c>
      <c r="CV22" s="20">
        <f t="shared" si="100"/>
        <v>806.27192152984469</v>
      </c>
      <c r="CW22" s="20">
        <f t="shared" si="100"/>
        <v>732.71772349064759</v>
      </c>
      <c r="CX22" s="20">
        <f t="shared" si="100"/>
        <v>514.36596965605122</v>
      </c>
      <c r="CY22" s="20">
        <f t="shared" si="100"/>
        <v>428.10777522085186</v>
      </c>
      <c r="CZ22" s="20">
        <f t="shared" si="100"/>
        <v>341.71354152204719</v>
      </c>
      <c r="DI22" s="11" t="s">
        <v>39</v>
      </c>
      <c r="DJ22" s="20">
        <f t="shared" si="101"/>
        <v>3094.169256663592</v>
      </c>
      <c r="DK22" s="20">
        <f t="shared" si="102"/>
        <v>374.0336209241068</v>
      </c>
      <c r="DL22" s="20">
        <f t="shared" si="102"/>
        <v>412.48907123363222</v>
      </c>
      <c r="DM22" s="20">
        <f t="shared" si="102"/>
        <v>659.13954108462258</v>
      </c>
      <c r="DN22" s="20">
        <f t="shared" si="102"/>
        <v>598.87364707448569</v>
      </c>
      <c r="DO22" s="20">
        <f t="shared" si="102"/>
        <v>420.38103679120593</v>
      </c>
      <c r="DP22" s="20">
        <f t="shared" si="102"/>
        <v>349.91192343169041</v>
      </c>
      <c r="DQ22" s="20">
        <f t="shared" si="102"/>
        <v>279.34041612384823</v>
      </c>
      <c r="DZ22" s="11" t="s">
        <v>39</v>
      </c>
      <c r="EA22" s="20">
        <f t="shared" si="103"/>
        <v>2725.9658029117254</v>
      </c>
      <c r="EB22" s="20">
        <f t="shared" si="104"/>
        <v>327.43445269634185</v>
      </c>
      <c r="EC22" s="20">
        <f t="shared" si="104"/>
        <v>361.22594307775694</v>
      </c>
      <c r="ED22" s="20">
        <f t="shared" si="104"/>
        <v>580.55171099552115</v>
      </c>
      <c r="EE22" s="20">
        <f t="shared" si="104"/>
        <v>529.34494574985024</v>
      </c>
      <c r="EF22" s="20">
        <f t="shared" si="104"/>
        <v>371.94845731782698</v>
      </c>
      <c r="EG22" s="20">
        <f t="shared" si="104"/>
        <v>309.2073563393273</v>
      </c>
      <c r="EH22" s="20">
        <f t="shared" si="104"/>
        <v>246.25293673510143</v>
      </c>
      <c r="EQ22" s="11" t="s">
        <v>39</v>
      </c>
      <c r="ER22" s="20">
        <f t="shared" si="105"/>
        <v>3147.9094341057989</v>
      </c>
      <c r="ES22" s="20">
        <f t="shared" si="106"/>
        <v>376.39090803624919</v>
      </c>
      <c r="ET22" s="20">
        <f t="shared" si="106"/>
        <v>415.3403508905393</v>
      </c>
      <c r="EU22" s="20">
        <f t="shared" si="106"/>
        <v>670.28890482212978</v>
      </c>
      <c r="EV22" s="20">
        <f t="shared" si="106"/>
        <v>612.71526592558075</v>
      </c>
      <c r="EW22" s="20">
        <f t="shared" si="106"/>
        <v>430.83663297229964</v>
      </c>
      <c r="EX22" s="20">
        <f t="shared" si="106"/>
        <v>357.84068010003705</v>
      </c>
      <c r="EY22" s="20">
        <f t="shared" si="106"/>
        <v>284.49669135896386</v>
      </c>
      <c r="FH22" s="11" t="s">
        <v>39</v>
      </c>
      <c r="FI22" s="20">
        <f t="shared" si="107"/>
        <v>3612.2169649394732</v>
      </c>
      <c r="FJ22" s="20">
        <f t="shared" si="108"/>
        <v>431.05318716063942</v>
      </c>
      <c r="FK22" s="20">
        <f t="shared" si="108"/>
        <v>475.71166516103875</v>
      </c>
      <c r="FL22" s="20">
        <f t="shared" si="108"/>
        <v>769.0929247534732</v>
      </c>
      <c r="FM22" s="20">
        <f t="shared" si="108"/>
        <v>703.79906277041857</v>
      </c>
      <c r="FN22" s="20">
        <f t="shared" si="108"/>
        <v>495.03484281244948</v>
      </c>
      <c r="FO22" s="20">
        <f t="shared" si="108"/>
        <v>411.0032762145662</v>
      </c>
      <c r="FP22" s="20">
        <f t="shared" si="108"/>
        <v>326.52200606688791</v>
      </c>
    </row>
    <row r="23" spans="1:172" x14ac:dyDescent="0.2">
      <c r="A23" t="s">
        <v>25</v>
      </c>
      <c r="B23" s="114">
        <f>①データ貼り付け!B23</f>
        <v>11400</v>
      </c>
      <c r="C23" s="114">
        <f>①データ貼り付け!C23</f>
        <v>14667</v>
      </c>
      <c r="D23" s="114">
        <f>①データ貼り付け!D23</f>
        <v>18000</v>
      </c>
      <c r="E23" s="114">
        <f>①データ貼り付け!E23</f>
        <v>21754</v>
      </c>
      <c r="F23" s="114">
        <f>①データ貼り付け!F23</f>
        <v>25761</v>
      </c>
      <c r="G23" s="114">
        <f>①データ貼り付け!G23</f>
        <v>21265</v>
      </c>
      <c r="H23" s="114">
        <f>①データ貼り付け!H23</f>
        <v>19165</v>
      </c>
      <c r="J23" s="5" t="s">
        <v>55</v>
      </c>
      <c r="K23" s="7">
        <f>SUM(B23:B24)</f>
        <v>17643</v>
      </c>
      <c r="L23" s="7">
        <f t="shared" ref="L23:Q23" si="111">SUM(C23:C24)</f>
        <v>23823</v>
      </c>
      <c r="M23" s="7">
        <f t="shared" si="111"/>
        <v>30390</v>
      </c>
      <c r="N23" s="7">
        <f t="shared" si="111"/>
        <v>37472</v>
      </c>
      <c r="O23" s="7">
        <f t="shared" si="111"/>
        <v>45355</v>
      </c>
      <c r="P23" s="7">
        <f t="shared" si="111"/>
        <v>45840</v>
      </c>
      <c r="Q23" s="7">
        <f t="shared" si="111"/>
        <v>43368</v>
      </c>
      <c r="AK23" s="44" t="s">
        <v>113</v>
      </c>
      <c r="AL23" s="42">
        <f>AY18</f>
        <v>1968.8243274883673</v>
      </c>
      <c r="AM23" s="42">
        <f>AY19</f>
        <v>2439.6403406899231</v>
      </c>
      <c r="AN23" s="42">
        <f>AY20</f>
        <v>2888.6549042203451</v>
      </c>
      <c r="AO23" s="42">
        <f>AY21</f>
        <v>3249.9277364969184</v>
      </c>
      <c r="AP23" s="42">
        <f>AY22</f>
        <v>3452.7803313676859</v>
      </c>
      <c r="AQ23" s="42">
        <f>AY23</f>
        <v>3559.5754225032847</v>
      </c>
      <c r="AR23" s="42">
        <f>AY24</f>
        <v>3599.7914152430931</v>
      </c>
      <c r="AW23" s="11" t="str">
        <f t="shared" si="85"/>
        <v>2040年</v>
      </c>
      <c r="AX23" s="40">
        <f>ER18</f>
        <v>56382.781797862976</v>
      </c>
      <c r="AY23" s="40">
        <f t="shared" ref="AY23:BE23" si="112">ES18</f>
        <v>3559.5754225032847</v>
      </c>
      <c r="AZ23" s="40">
        <f t="shared" si="112"/>
        <v>4835.3402754053077</v>
      </c>
      <c r="BA23" s="40">
        <f t="shared" si="112"/>
        <v>10203.393395161911</v>
      </c>
      <c r="BB23" s="40">
        <f t="shared" si="112"/>
        <v>11021.098751369864</v>
      </c>
      <c r="BC23" s="40">
        <f t="shared" si="112"/>
        <v>9780.033666371477</v>
      </c>
      <c r="BD23" s="40">
        <f t="shared" si="112"/>
        <v>9746.4426932398001</v>
      </c>
      <c r="BE23" s="40">
        <f t="shared" si="112"/>
        <v>7236.8975938113317</v>
      </c>
      <c r="BK23" s="11" t="s">
        <v>40</v>
      </c>
      <c r="BL23" s="20">
        <f t="shared" si="95"/>
        <v>4381.8651777716605</v>
      </c>
      <c r="BM23" s="20">
        <f t="shared" si="96"/>
        <v>519.00042171860889</v>
      </c>
      <c r="BN23" s="20">
        <f t="shared" si="96"/>
        <v>577.63547606307293</v>
      </c>
      <c r="BO23" s="20">
        <f t="shared" si="96"/>
        <v>972.4562878586363</v>
      </c>
      <c r="BP23" s="20">
        <f t="shared" si="96"/>
        <v>836.91735145743382</v>
      </c>
      <c r="BQ23" s="20">
        <f t="shared" si="96"/>
        <v>596.39062531703519</v>
      </c>
      <c r="BR23" s="20">
        <f t="shared" si="96"/>
        <v>497.20510446694794</v>
      </c>
      <c r="BS23" s="20">
        <f t="shared" si="96"/>
        <v>382.25991088992549</v>
      </c>
      <c r="CA23" s="11" t="s">
        <v>40</v>
      </c>
      <c r="CB23" s="20">
        <f t="shared" si="97"/>
        <v>5310.7258605261859</v>
      </c>
      <c r="CC23" s="20">
        <f t="shared" si="98"/>
        <v>627.17685477934356</v>
      </c>
      <c r="CD23" s="20">
        <f t="shared" si="98"/>
        <v>697.65775333428178</v>
      </c>
      <c r="CE23" s="20">
        <f t="shared" si="98"/>
        <v>1178.6488025505091</v>
      </c>
      <c r="CF23" s="20">
        <f t="shared" si="98"/>
        <v>1016.1071028400164</v>
      </c>
      <c r="CG23" s="20">
        <f t="shared" si="98"/>
        <v>724.60251626931608</v>
      </c>
      <c r="CH23" s="20">
        <f t="shared" si="98"/>
        <v>603.3929524014253</v>
      </c>
      <c r="CI23" s="20">
        <f t="shared" si="98"/>
        <v>463.13987835129353</v>
      </c>
      <c r="CR23" s="11" t="s">
        <v>40</v>
      </c>
      <c r="CS23" s="20">
        <f t="shared" si="99"/>
        <v>6361.7604395808339</v>
      </c>
      <c r="CT23" s="20">
        <f t="shared" si="100"/>
        <v>753.53304279510553</v>
      </c>
      <c r="CU23" s="20">
        <f t="shared" si="100"/>
        <v>838.67063171959865</v>
      </c>
      <c r="CV23" s="20">
        <f t="shared" si="100"/>
        <v>1411.848639068628</v>
      </c>
      <c r="CW23" s="20">
        <f t="shared" si="100"/>
        <v>1215.0414508765634</v>
      </c>
      <c r="CX23" s="20">
        <f t="shared" si="100"/>
        <v>865.83536442030504</v>
      </c>
      <c r="CY23" s="20">
        <f t="shared" si="100"/>
        <v>721.84934922736215</v>
      </c>
      <c r="CZ23" s="20">
        <f t="shared" si="100"/>
        <v>554.98196147327008</v>
      </c>
      <c r="DI23" s="11" t="s">
        <v>40</v>
      </c>
      <c r="DJ23" s="20">
        <f t="shared" si="101"/>
        <v>7359.281734321451</v>
      </c>
      <c r="DK23" s="20">
        <f t="shared" si="102"/>
        <v>870.16300419414313</v>
      </c>
      <c r="DL23" s="20">
        <f t="shared" si="102"/>
        <v>968.16703502542464</v>
      </c>
      <c r="DM23" s="20">
        <f t="shared" si="102"/>
        <v>1633.2696151038638</v>
      </c>
      <c r="DN23" s="20">
        <f t="shared" si="102"/>
        <v>1407.0342185160898</v>
      </c>
      <c r="DO23" s="20">
        <f t="shared" si="102"/>
        <v>1003.0798926101428</v>
      </c>
      <c r="DP23" s="20">
        <f t="shared" si="102"/>
        <v>835.68997958602938</v>
      </c>
      <c r="DQ23" s="20">
        <f t="shared" si="102"/>
        <v>641.87798928575853</v>
      </c>
      <c r="DZ23" s="11" t="s">
        <v>40</v>
      </c>
      <c r="EA23" s="20">
        <f t="shared" si="103"/>
        <v>6041.3399904425505</v>
      </c>
      <c r="EB23" s="20">
        <f t="shared" si="104"/>
        <v>714.47449407376246</v>
      </c>
      <c r="EC23" s="20">
        <f t="shared" si="104"/>
        <v>794.97344461009311</v>
      </c>
      <c r="ED23" s="20">
        <f t="shared" si="104"/>
        <v>1340.7703004874609</v>
      </c>
      <c r="EE23" s="20">
        <f t="shared" si="104"/>
        <v>1154.9140466985043</v>
      </c>
      <c r="EF23" s="20">
        <f t="shared" si="104"/>
        <v>823.30146442401679</v>
      </c>
      <c r="EG23" s="20">
        <f t="shared" si="104"/>
        <v>685.96748459673131</v>
      </c>
      <c r="EH23" s="20">
        <f t="shared" si="104"/>
        <v>526.93875555198144</v>
      </c>
      <c r="EQ23" s="11" t="s">
        <v>40</v>
      </c>
      <c r="ER23" s="20">
        <f t="shared" si="105"/>
        <v>5346.8113219437819</v>
      </c>
      <c r="ES23" s="20">
        <f t="shared" si="106"/>
        <v>629.48602114701771</v>
      </c>
      <c r="ET23" s="20">
        <f t="shared" si="106"/>
        <v>699.82680934279369</v>
      </c>
      <c r="EU23" s="20">
        <f t="shared" si="106"/>
        <v>1186.7135350037734</v>
      </c>
      <c r="EV23" s="20">
        <f t="shared" si="106"/>
        <v>1024.9011039782499</v>
      </c>
      <c r="EW23" s="20">
        <f t="shared" si="106"/>
        <v>731.4249231383078</v>
      </c>
      <c r="EX23" s="20">
        <f t="shared" si="106"/>
        <v>608.33214264725893</v>
      </c>
      <c r="EY23" s="20">
        <f t="shared" si="106"/>
        <v>466.1267866863796</v>
      </c>
      <c r="FH23" s="11" t="s">
        <v>40</v>
      </c>
      <c r="FI23" s="20">
        <f t="shared" si="107"/>
        <v>6184.2153025907191</v>
      </c>
      <c r="FJ23" s="20">
        <f t="shared" si="108"/>
        <v>725.59912451903449</v>
      </c>
      <c r="FK23" s="20">
        <f t="shared" si="108"/>
        <v>806.17167113093399</v>
      </c>
      <c r="FL23" s="20">
        <f t="shared" si="108"/>
        <v>1372.6446127222339</v>
      </c>
      <c r="FM23" s="20">
        <f t="shared" si="108"/>
        <v>1187.8144535551239</v>
      </c>
      <c r="FN23" s="20">
        <f t="shared" si="108"/>
        <v>848.3863544978783</v>
      </c>
      <c r="FO23" s="20">
        <f t="shared" si="108"/>
        <v>704.67162844717723</v>
      </c>
      <c r="FP23" s="20">
        <f t="shared" si="108"/>
        <v>538.92745771833677</v>
      </c>
    </row>
    <row r="24" spans="1:172" x14ac:dyDescent="0.2">
      <c r="A24" t="s">
        <v>181</v>
      </c>
      <c r="B24" s="114">
        <f>①データ貼り付け!B24</f>
        <v>6243</v>
      </c>
      <c r="C24" s="114">
        <f>①データ貼り付け!C24</f>
        <v>9156</v>
      </c>
      <c r="D24" s="114">
        <f>①データ貼り付け!D24</f>
        <v>12390</v>
      </c>
      <c r="E24" s="114">
        <f>①データ貼り付け!E24</f>
        <v>15718</v>
      </c>
      <c r="F24" s="114">
        <f>①データ貼り付け!F24</f>
        <v>19594</v>
      </c>
      <c r="G24" s="114">
        <f>①データ貼り付け!G24</f>
        <v>24575</v>
      </c>
      <c r="H24" s="114">
        <f>①データ貼り付け!H24</f>
        <v>24203</v>
      </c>
      <c r="J24" s="5"/>
      <c r="K24" s="5"/>
      <c r="L24" s="5"/>
      <c r="M24" s="5"/>
      <c r="N24" s="5"/>
      <c r="O24" s="5"/>
      <c r="P24" s="5"/>
      <c r="Q24" s="5"/>
      <c r="AK24" s="44" t="s">
        <v>97</v>
      </c>
      <c r="AL24" s="42">
        <f>SUM(AL17:AL23)</f>
        <v>24418.013432828538</v>
      </c>
      <c r="AM24" s="42">
        <f t="shared" ref="AM24:AR24" si="113">SUM(AM17:AM23)</f>
        <v>31463.398204344387</v>
      </c>
      <c r="AN24" s="42">
        <f t="shared" si="113"/>
        <v>38562.367527984788</v>
      </c>
      <c r="AO24" s="42">
        <f t="shared" si="113"/>
        <v>45146.01278403843</v>
      </c>
      <c r="AP24" s="42">
        <f t="shared" si="113"/>
        <v>51031.286573854239</v>
      </c>
      <c r="AQ24" s="42">
        <f t="shared" si="113"/>
        <v>56382.781797862976</v>
      </c>
      <c r="AR24" s="42">
        <f t="shared" si="113"/>
        <v>56249.873914058378</v>
      </c>
      <c r="AW24" s="11" t="str">
        <f t="shared" si="85"/>
        <v>2045年</v>
      </c>
      <c r="AX24" s="40">
        <f>FI18</f>
        <v>56249.873914058378</v>
      </c>
      <c r="AY24" s="40">
        <f t="shared" ref="AY24:BE24" si="114">FJ18</f>
        <v>3599.7914152430931</v>
      </c>
      <c r="AZ24" s="40">
        <f t="shared" si="114"/>
        <v>4854.6268763066628</v>
      </c>
      <c r="BA24" s="40">
        <f t="shared" si="114"/>
        <v>10193.347996378539</v>
      </c>
      <c r="BB24" s="40">
        <f t="shared" si="114"/>
        <v>10983.471916256782</v>
      </c>
      <c r="BC24" s="40">
        <f t="shared" si="114"/>
        <v>9727.1940886472039</v>
      </c>
      <c r="BD24" s="40">
        <f t="shared" si="114"/>
        <v>9687.9543690761711</v>
      </c>
      <c r="BE24" s="40">
        <f t="shared" si="114"/>
        <v>7203.4872521499256</v>
      </c>
      <c r="BK24" s="11" t="s">
        <v>25</v>
      </c>
      <c r="BL24" s="20">
        <f t="shared" si="95"/>
        <v>4783.3971789028838</v>
      </c>
      <c r="BM24" s="20">
        <f t="shared" si="96"/>
        <v>447.53166183294661</v>
      </c>
      <c r="BN24" s="20">
        <f t="shared" si="96"/>
        <v>558.85757892774279</v>
      </c>
      <c r="BO24" s="20">
        <f t="shared" si="96"/>
        <v>1051.8303583858135</v>
      </c>
      <c r="BP24" s="20">
        <f t="shared" si="96"/>
        <v>942.15764356148497</v>
      </c>
      <c r="BQ24" s="20">
        <f t="shared" si="96"/>
        <v>712.47204404209481</v>
      </c>
      <c r="BR24" s="20">
        <f t="shared" si="96"/>
        <v>615.05187935034803</v>
      </c>
      <c r="BS24" s="20">
        <f t="shared" si="96"/>
        <v>455.49601280245281</v>
      </c>
      <c r="CA24" s="11" t="s">
        <v>25</v>
      </c>
      <c r="CB24" s="20">
        <f t="shared" si="97"/>
        <v>6093.5103194398407</v>
      </c>
      <c r="CC24" s="20">
        <f t="shared" si="98"/>
        <v>569.59127900232011</v>
      </c>
      <c r="CD24" s="20">
        <f t="shared" si="98"/>
        <v>707.95925857640043</v>
      </c>
      <c r="CE24" s="20">
        <f t="shared" si="98"/>
        <v>1341.2958853994032</v>
      </c>
      <c r="CF24" s="20">
        <f t="shared" si="98"/>
        <v>1203.6010136310904</v>
      </c>
      <c r="CG24" s="20">
        <f t="shared" si="98"/>
        <v>910.60050360457399</v>
      </c>
      <c r="CH24" s="20">
        <f t="shared" si="98"/>
        <v>783.0887238979119</v>
      </c>
      <c r="CI24" s="20">
        <f t="shared" si="98"/>
        <v>577.37365532814056</v>
      </c>
      <c r="CR24" s="11" t="s">
        <v>25</v>
      </c>
      <c r="CS24" s="20">
        <f t="shared" si="99"/>
        <v>7446.6119274113371</v>
      </c>
      <c r="CT24" s="20">
        <f t="shared" si="100"/>
        <v>695.80230858468667</v>
      </c>
      <c r="CU24" s="20">
        <f t="shared" si="100"/>
        <v>863.08173268147164</v>
      </c>
      <c r="CV24" s="20">
        <f t="shared" si="100"/>
        <v>1639.8659777925091</v>
      </c>
      <c r="CW24" s="20">
        <f t="shared" si="100"/>
        <v>1472.6554350348028</v>
      </c>
      <c r="CX24" s="20">
        <f t="shared" si="100"/>
        <v>1114.3783369240969</v>
      </c>
      <c r="CY24" s="20">
        <f t="shared" si="100"/>
        <v>956.75842227378189</v>
      </c>
      <c r="CZ24" s="20">
        <f t="shared" si="100"/>
        <v>704.06971411998677</v>
      </c>
      <c r="DI24" s="11" t="s">
        <v>25</v>
      </c>
      <c r="DJ24" s="20">
        <f t="shared" si="101"/>
        <v>9026.9375600762341</v>
      </c>
      <c r="DK24" s="20">
        <f t="shared" si="102"/>
        <v>843.70026972157768</v>
      </c>
      <c r="DL24" s="20">
        <f t="shared" si="102"/>
        <v>1048.0524529748093</v>
      </c>
      <c r="DM24" s="20">
        <f t="shared" si="102"/>
        <v>1987.2492877858799</v>
      </c>
      <c r="DN24" s="20">
        <f t="shared" si="102"/>
        <v>1783.6339892691415</v>
      </c>
      <c r="DO24" s="20">
        <f t="shared" si="102"/>
        <v>1349.5085853082533</v>
      </c>
      <c r="DP24" s="20">
        <f t="shared" si="102"/>
        <v>1159.9931322505799</v>
      </c>
      <c r="DQ24" s="20">
        <f t="shared" si="102"/>
        <v>854.79984276599271</v>
      </c>
      <c r="DZ24" s="11" t="s">
        <v>25</v>
      </c>
      <c r="EA24" s="20">
        <f t="shared" si="103"/>
        <v>10658.279127444479</v>
      </c>
      <c r="EB24" s="20">
        <f t="shared" si="104"/>
        <v>995.90459976798138</v>
      </c>
      <c r="EC24" s="20">
        <f t="shared" si="104"/>
        <v>1235.3843209313886</v>
      </c>
      <c r="ED24" s="20">
        <f t="shared" si="104"/>
        <v>2347.106102916804</v>
      </c>
      <c r="EE24" s="20">
        <f t="shared" si="104"/>
        <v>2107.747386890951</v>
      </c>
      <c r="EF24" s="20">
        <f t="shared" si="104"/>
        <v>1594.9544609711634</v>
      </c>
      <c r="EG24" s="20">
        <f t="shared" si="104"/>
        <v>1369.4076102088165</v>
      </c>
      <c r="EH24" s="20">
        <f t="shared" si="104"/>
        <v>1007.7746457573749</v>
      </c>
      <c r="EQ24" s="11" t="s">
        <v>25</v>
      </c>
      <c r="ER24" s="20">
        <f t="shared" si="105"/>
        <v>8799.0051408684121</v>
      </c>
      <c r="ES24" s="20">
        <f t="shared" si="106"/>
        <v>822.18252900232017</v>
      </c>
      <c r="ET24" s="20">
        <f t="shared" si="106"/>
        <v>1019.9375621478291</v>
      </c>
      <c r="EU24" s="20">
        <f t="shared" si="106"/>
        <v>1937.646778256546</v>
      </c>
      <c r="EV24" s="20">
        <f t="shared" si="106"/>
        <v>1740.0128886310904</v>
      </c>
      <c r="EW24" s="20">
        <f t="shared" si="106"/>
        <v>1316.6797000331455</v>
      </c>
      <c r="EX24" s="20">
        <f t="shared" si="106"/>
        <v>1130.5287238979117</v>
      </c>
      <c r="EY24" s="20">
        <f t="shared" si="106"/>
        <v>832.01695889956909</v>
      </c>
      <c r="FH24" s="11" t="s">
        <v>25</v>
      </c>
      <c r="FI24" s="20">
        <f t="shared" si="107"/>
        <v>7884.2794464700037</v>
      </c>
      <c r="FJ24" s="20">
        <f t="shared" si="108"/>
        <v>736.31723897911832</v>
      </c>
      <c r="FK24" s="20">
        <f t="shared" si="108"/>
        <v>910.87622638382493</v>
      </c>
      <c r="FL24" s="20">
        <f t="shared" si="108"/>
        <v>1737.2704242625123</v>
      </c>
      <c r="FM24" s="20">
        <f t="shared" si="108"/>
        <v>1561.7240023201855</v>
      </c>
      <c r="FN24" s="20">
        <f t="shared" si="108"/>
        <v>1182.0884139874047</v>
      </c>
      <c r="FO24" s="20">
        <f t="shared" si="108"/>
        <v>1012.6814849187933</v>
      </c>
      <c r="FP24" s="20">
        <f t="shared" si="108"/>
        <v>743.32165561816373</v>
      </c>
    </row>
    <row r="25" spans="1:172" x14ac:dyDescent="0.2">
      <c r="A25" t="s">
        <v>27</v>
      </c>
      <c r="B25" s="114">
        <f>①データ貼り付け!B25</f>
        <v>67666</v>
      </c>
      <c r="C25" s="114">
        <f>①データ貼り付け!C25</f>
        <v>62878</v>
      </c>
      <c r="D25" s="114">
        <f>①データ貼り付け!D25</f>
        <v>57099</v>
      </c>
      <c r="E25" s="114">
        <f>①データ貼り付け!E25</f>
        <v>52991</v>
      </c>
      <c r="F25" s="114">
        <f>①データ貼り付け!F25</f>
        <v>49503</v>
      </c>
      <c r="G25" s="114">
        <f>①データ貼り付け!G25</f>
        <v>47208</v>
      </c>
      <c r="H25" s="114">
        <f>①データ貼り付け!H25</f>
        <v>44980</v>
      </c>
      <c r="J25" s="5"/>
      <c r="K25" s="5"/>
      <c r="L25" s="5"/>
      <c r="M25" s="5"/>
      <c r="N25" s="5"/>
      <c r="O25" s="5"/>
      <c r="P25" s="5"/>
      <c r="Q25" s="5"/>
      <c r="BK25" s="11" t="s">
        <v>26</v>
      </c>
      <c r="BL25" s="20">
        <f t="shared" si="95"/>
        <v>9221.2946084799751</v>
      </c>
      <c r="BM25" s="20">
        <f t="shared" si="96"/>
        <v>353.07809369343323</v>
      </c>
      <c r="BN25" s="20">
        <f t="shared" si="96"/>
        <v>580.03849421280302</v>
      </c>
      <c r="BO25" s="20">
        <f t="shared" si="96"/>
        <v>1466.7379005602534</v>
      </c>
      <c r="BP25" s="20">
        <f t="shared" si="96"/>
        <v>1770.872724825876</v>
      </c>
      <c r="BQ25" s="20">
        <f t="shared" si="96"/>
        <v>1754.3020486689429</v>
      </c>
      <c r="BR25" s="20">
        <f t="shared" si="96"/>
        <v>1893.5513963129133</v>
      </c>
      <c r="BS25" s="20">
        <f t="shared" si="96"/>
        <v>1402.7139502057519</v>
      </c>
      <c r="CA25" s="11" t="s">
        <v>26</v>
      </c>
      <c r="CB25" s="20">
        <f t="shared" si="97"/>
        <v>13455.81975882969</v>
      </c>
      <c r="CC25" s="20">
        <f t="shared" si="98"/>
        <v>521.30194018161342</v>
      </c>
      <c r="CD25" s="20">
        <f t="shared" si="98"/>
        <v>849.8789546934114</v>
      </c>
      <c r="CE25" s="20">
        <f t="shared" si="98"/>
        <v>2152.2504870921466</v>
      </c>
      <c r="CF25" s="20">
        <f t="shared" si="98"/>
        <v>2593.5991964755585</v>
      </c>
      <c r="CG25" s="20">
        <f t="shared" si="98"/>
        <v>2561.4098062557232</v>
      </c>
      <c r="CH25" s="20">
        <f t="shared" si="98"/>
        <v>2749.749027177123</v>
      </c>
      <c r="CI25" s="20">
        <f t="shared" si="98"/>
        <v>2027.6303469541128</v>
      </c>
      <c r="CR25" s="11" t="s">
        <v>26</v>
      </c>
      <c r="CS25" s="20">
        <f t="shared" si="99"/>
        <v>18129.494202129394</v>
      </c>
      <c r="CT25" s="20">
        <f t="shared" si="100"/>
        <v>709.46497752671235</v>
      </c>
      <c r="CU25" s="20">
        <f t="shared" si="100"/>
        <v>1149.1293170626857</v>
      </c>
      <c r="CV25" s="20">
        <f t="shared" si="100"/>
        <v>2913.758709161315</v>
      </c>
      <c r="CW25" s="20">
        <f t="shared" si="100"/>
        <v>3505.5483718239257</v>
      </c>
      <c r="CX25" s="20">
        <f t="shared" si="100"/>
        <v>3452.8395413266444</v>
      </c>
      <c r="CY25" s="20">
        <f t="shared" si="100"/>
        <v>3689.274296399115</v>
      </c>
      <c r="CZ25" s="20">
        <f t="shared" si="100"/>
        <v>2709.4789888289961</v>
      </c>
      <c r="DI25" s="11" t="s">
        <v>26</v>
      </c>
      <c r="DJ25" s="20">
        <f t="shared" si="101"/>
        <v>22940.078267539775</v>
      </c>
      <c r="DK25" s="20">
        <f t="shared" si="102"/>
        <v>903.04292800050894</v>
      </c>
      <c r="DL25" s="20">
        <f t="shared" si="102"/>
        <v>1457.0903380949351</v>
      </c>
      <c r="DM25" s="20">
        <f t="shared" si="102"/>
        <v>3697.3834400325477</v>
      </c>
      <c r="DN25" s="20">
        <f t="shared" si="102"/>
        <v>4444.0600995920113</v>
      </c>
      <c r="DO25" s="20">
        <f t="shared" si="102"/>
        <v>4370.3585085302084</v>
      </c>
      <c r="DP25" s="20">
        <f t="shared" si="102"/>
        <v>4656.5346804320152</v>
      </c>
      <c r="DQ25" s="20">
        <f t="shared" si="102"/>
        <v>3411.6082728575493</v>
      </c>
      <c r="DZ25" s="11" t="s">
        <v>26</v>
      </c>
      <c r="EA25" s="20">
        <f t="shared" si="103"/>
        <v>28600.554224198364</v>
      </c>
      <c r="EB25" s="20">
        <f t="shared" si="104"/>
        <v>1125.549432423375</v>
      </c>
      <c r="EC25" s="20">
        <f t="shared" si="104"/>
        <v>1816.4452628508161</v>
      </c>
      <c r="ED25" s="20">
        <f t="shared" si="104"/>
        <v>4609.0857555216016</v>
      </c>
      <c r="EE25" s="20">
        <f t="shared" si="104"/>
        <v>5540.1339047469719</v>
      </c>
      <c r="EF25" s="20">
        <f t="shared" si="104"/>
        <v>5448.6672447588371</v>
      </c>
      <c r="EG25" s="20">
        <f t="shared" si="104"/>
        <v>5806.2380700821013</v>
      </c>
      <c r="EH25" s="20">
        <f t="shared" si="104"/>
        <v>4254.4345538146608</v>
      </c>
      <c r="EQ25" s="11" t="s">
        <v>26</v>
      </c>
      <c r="ER25" s="20">
        <f t="shared" si="105"/>
        <v>35833.908462319712</v>
      </c>
      <c r="ES25" s="20">
        <f t="shared" si="106"/>
        <v>1413.5738340071043</v>
      </c>
      <c r="ET25" s="20">
        <f t="shared" si="106"/>
        <v>2277.7641217493938</v>
      </c>
      <c r="EU25" s="20">
        <f t="shared" si="106"/>
        <v>5781.3798843859195</v>
      </c>
      <c r="EV25" s="20">
        <f t="shared" si="106"/>
        <v>6946.5465306461438</v>
      </c>
      <c r="EW25" s="20">
        <f t="shared" si="106"/>
        <v>6827.5226363622314</v>
      </c>
      <c r="EX25" s="20">
        <f t="shared" si="106"/>
        <v>7267.3204046529809</v>
      </c>
      <c r="EY25" s="20">
        <f t="shared" si="106"/>
        <v>5319.8010505159427</v>
      </c>
      <c r="FH25" s="11" t="s">
        <v>26</v>
      </c>
      <c r="FI25" s="20">
        <f t="shared" si="107"/>
        <v>35354.031834331116</v>
      </c>
      <c r="FJ25" s="20">
        <f t="shared" si="108"/>
        <v>1388.9851491719569</v>
      </c>
      <c r="FK25" s="20">
        <f t="shared" si="108"/>
        <v>2244.0255226250802</v>
      </c>
      <c r="FL25" s="20">
        <f t="shared" si="108"/>
        <v>5692.8291076577407</v>
      </c>
      <c r="FM25" s="20">
        <f t="shared" si="108"/>
        <v>6844.6684706353099</v>
      </c>
      <c r="FN25" s="20">
        <f t="shared" si="108"/>
        <v>6734.6848637150379</v>
      </c>
      <c r="FO25" s="20">
        <f t="shared" si="108"/>
        <v>7182.4039842348884</v>
      </c>
      <c r="FP25" s="20">
        <f t="shared" si="108"/>
        <v>5266.4347362911021</v>
      </c>
    </row>
    <row r="26" spans="1:172" x14ac:dyDescent="0.2">
      <c r="A26" t="s">
        <v>28</v>
      </c>
      <c r="B26" s="114">
        <f>①データ貼り付け!B26</f>
        <v>365200</v>
      </c>
      <c r="C26" s="114">
        <f>①データ貼り付け!C26</f>
        <v>351461</v>
      </c>
      <c r="D26" s="114">
        <f>①データ貼り付け!D26</f>
        <v>340825</v>
      </c>
      <c r="E26" s="114">
        <f>①データ貼り付け!E26</f>
        <v>323685</v>
      </c>
      <c r="F26" s="114">
        <f>①データ貼り付け!F26</f>
        <v>300406</v>
      </c>
      <c r="G26" s="114">
        <f>①データ貼り付け!G26</f>
        <v>272982</v>
      </c>
      <c r="H26" s="114">
        <f>①データ貼り付け!H26</f>
        <v>252633</v>
      </c>
      <c r="J26" s="5"/>
      <c r="K26" s="5"/>
      <c r="L26" s="5"/>
      <c r="M26" s="5"/>
      <c r="N26" s="5"/>
      <c r="O26" s="5"/>
      <c r="P26" s="5"/>
      <c r="Q26" s="5"/>
    </row>
    <row r="27" spans="1:172" x14ac:dyDescent="0.2">
      <c r="A27" t="s">
        <v>29</v>
      </c>
      <c r="B27" s="114">
        <f>①データ貼り付け!B27</f>
        <v>144647</v>
      </c>
      <c r="C27" s="114">
        <f>①データ貼り付け!C27</f>
        <v>157097</v>
      </c>
      <c r="D27" s="114">
        <f>①データ貼り付け!D27</f>
        <v>161173</v>
      </c>
      <c r="E27" s="114">
        <f>①データ貼り付け!E27</f>
        <v>166469</v>
      </c>
      <c r="F27" s="114">
        <f>①データ貼り付け!F27</f>
        <v>174424</v>
      </c>
      <c r="G27" s="114">
        <f>①データ貼り付け!G27</f>
        <v>184520</v>
      </c>
      <c r="H27" s="114">
        <f>①データ貼り付け!H27</f>
        <v>186901</v>
      </c>
      <c r="J27" s="5"/>
      <c r="K27" s="5"/>
      <c r="L27" s="5"/>
      <c r="M27" s="5"/>
      <c r="N27" s="5"/>
      <c r="O27" s="5"/>
      <c r="P27" s="5"/>
      <c r="Q27" s="5"/>
    </row>
    <row r="28" spans="1:172" x14ac:dyDescent="0.2">
      <c r="A28" t="s">
        <v>182</v>
      </c>
      <c r="B28" s="114">
        <f>①データ貼り付け!B28</f>
        <v>79159</v>
      </c>
      <c r="C28" s="114">
        <f>①データ貼り付け!C28</f>
        <v>76012</v>
      </c>
      <c r="D28" s="114">
        <f>①データ貼り付け!D28</f>
        <v>64080</v>
      </c>
      <c r="E28" s="114">
        <f>①データ貼り付け!E28</f>
        <v>64680</v>
      </c>
      <c r="F28" s="114">
        <f>①データ貼り付け!F28</f>
        <v>74319</v>
      </c>
      <c r="G28" s="114">
        <f>①データ貼り付け!G28</f>
        <v>82590</v>
      </c>
      <c r="H28" s="114">
        <f>①データ貼り付け!H28</f>
        <v>78788</v>
      </c>
      <c r="J28" s="5"/>
      <c r="K28" s="5"/>
      <c r="L28" s="5"/>
      <c r="M28" s="5"/>
      <c r="N28" s="5"/>
      <c r="O28" s="5"/>
      <c r="P28" s="5"/>
      <c r="Q28" s="5"/>
    </row>
    <row r="29" spans="1:172" x14ac:dyDescent="0.2">
      <c r="A29" t="s">
        <v>183</v>
      </c>
      <c r="B29" s="114">
        <f>①データ貼り付け!B29</f>
        <v>65488</v>
      </c>
      <c r="C29" s="114">
        <f>①データ貼り付け!C29</f>
        <v>81085</v>
      </c>
      <c r="D29" s="114">
        <f>①データ貼り付け!D29</f>
        <v>97093</v>
      </c>
      <c r="E29" s="114">
        <f>①データ貼り付け!E29</f>
        <v>101789</v>
      </c>
      <c r="F29" s="114">
        <f>①データ貼り付け!F29</f>
        <v>100105</v>
      </c>
      <c r="G29" s="114">
        <f>①データ貼り付け!G29</f>
        <v>101930</v>
      </c>
      <c r="H29" s="114">
        <f>①データ貼り付け!H29</f>
        <v>108113</v>
      </c>
      <c r="J29" s="5"/>
      <c r="K29" s="5"/>
      <c r="L29" s="5"/>
      <c r="M29" s="5"/>
      <c r="N29" s="5"/>
      <c r="O29" s="5"/>
      <c r="P29" s="5"/>
      <c r="Q29" s="5"/>
      <c r="S29" s="111" t="s">
        <v>208</v>
      </c>
      <c r="T29" s="4"/>
      <c r="U29" s="4"/>
      <c r="V29" s="4"/>
      <c r="W29" s="4"/>
      <c r="X29" s="4"/>
      <c r="Y29" s="4"/>
      <c r="Z29" s="4"/>
      <c r="AA29" s="17"/>
      <c r="AB29" s="84"/>
      <c r="AC29" s="83"/>
      <c r="AW29" s="111" t="s">
        <v>91</v>
      </c>
      <c r="AX29" s="4"/>
      <c r="AY29" s="4"/>
      <c r="AZ29" s="4"/>
      <c r="BA29" s="4"/>
      <c r="BB29" s="4"/>
      <c r="BC29" s="4"/>
      <c r="BD29" s="4"/>
      <c r="BE29" s="17"/>
      <c r="BK29" t="s">
        <v>96</v>
      </c>
      <c r="CA29" t="s">
        <v>96</v>
      </c>
      <c r="CR29" t="s">
        <v>96</v>
      </c>
      <c r="DI29" t="s">
        <v>96</v>
      </c>
      <c r="DZ29" t="s">
        <v>96</v>
      </c>
      <c r="EQ29" t="s">
        <v>96</v>
      </c>
      <c r="FH29" t="s">
        <v>96</v>
      </c>
    </row>
    <row r="30" spans="1:172" x14ac:dyDescent="0.2">
      <c r="C30" s="132">
        <f>C26/C26</f>
        <v>1</v>
      </c>
      <c r="D30" s="132">
        <f>D26/C26</f>
        <v>0.96973775184159838</v>
      </c>
      <c r="E30" s="132">
        <f>E26/C26</f>
        <v>0.92096989424146636</v>
      </c>
      <c r="F30" s="132">
        <f>F26/C26</f>
        <v>0.85473494925468263</v>
      </c>
      <c r="G30" s="132">
        <f>G26/C26</f>
        <v>0.77670637709447132</v>
      </c>
      <c r="H30" s="132">
        <f>H26/C26</f>
        <v>0.71880806120736018</v>
      </c>
      <c r="J30" s="5" t="s">
        <v>60</v>
      </c>
      <c r="K30" s="5" t="str">
        <f>K4</f>
        <v>2015年</v>
      </c>
      <c r="L30" s="5" t="str">
        <f t="shared" ref="L30:Q30" si="115">L4</f>
        <v>2020年</v>
      </c>
      <c r="M30" s="5" t="str">
        <f t="shared" si="115"/>
        <v>2025年</v>
      </c>
      <c r="N30" s="5" t="str">
        <f t="shared" si="115"/>
        <v>2030年</v>
      </c>
      <c r="O30" s="5" t="str">
        <f t="shared" si="115"/>
        <v>2035年</v>
      </c>
      <c r="P30" s="5" t="str">
        <f t="shared" si="115"/>
        <v>2040年</v>
      </c>
      <c r="Q30" s="5" t="str">
        <f t="shared" si="115"/>
        <v>2045年</v>
      </c>
      <c r="S30" s="13" t="s">
        <v>60</v>
      </c>
      <c r="T30" s="13" t="s">
        <v>63</v>
      </c>
      <c r="U30" s="13"/>
      <c r="V30" s="13"/>
      <c r="W30" s="13" t="s">
        <v>64</v>
      </c>
      <c r="X30" s="13"/>
      <c r="Y30" s="13"/>
      <c r="Z30" s="13"/>
      <c r="AA30" s="13"/>
      <c r="AW30" s="13" t="s">
        <v>60</v>
      </c>
      <c r="AX30" s="13" t="s">
        <v>63</v>
      </c>
      <c r="AY30" s="13"/>
      <c r="AZ30" s="13"/>
      <c r="BA30" s="13" t="s">
        <v>64</v>
      </c>
      <c r="BB30" s="13"/>
      <c r="BC30" s="13"/>
      <c r="BD30" s="13"/>
      <c r="BE30" s="13"/>
      <c r="BH30" s="5" t="s">
        <v>60</v>
      </c>
      <c r="BI30" s="5" t="str">
        <f>K30</f>
        <v>2015年</v>
      </c>
      <c r="BK30" s="27" t="s">
        <v>60</v>
      </c>
      <c r="BL30" s="27" t="s">
        <v>63</v>
      </c>
      <c r="BM30" s="27"/>
      <c r="BN30" s="27"/>
      <c r="BO30" s="27" t="s">
        <v>64</v>
      </c>
      <c r="BP30" s="27"/>
      <c r="BQ30" s="27"/>
      <c r="BR30" s="27"/>
      <c r="BS30" s="4"/>
      <c r="BT30" s="4"/>
      <c r="BU30" s="4"/>
      <c r="BX30" s="5" t="s">
        <v>60</v>
      </c>
      <c r="BY30" s="5" t="str">
        <f>L30</f>
        <v>2020年</v>
      </c>
      <c r="CA30" s="27" t="s">
        <v>60</v>
      </c>
      <c r="CB30" s="27" t="s">
        <v>63</v>
      </c>
      <c r="CC30" s="27"/>
      <c r="CD30" s="27"/>
      <c r="CE30" s="27" t="s">
        <v>64</v>
      </c>
      <c r="CF30" s="27"/>
      <c r="CG30" s="27"/>
      <c r="CH30" s="27"/>
      <c r="CI30" s="4"/>
      <c r="CJ30" s="4"/>
      <c r="CK30" s="4"/>
      <c r="CL30" s="4"/>
      <c r="CM30" s="4"/>
      <c r="CO30" s="5" t="s">
        <v>60</v>
      </c>
      <c r="CP30" s="36" t="str">
        <f>M30</f>
        <v>2025年</v>
      </c>
      <c r="CR30" s="27" t="s">
        <v>60</v>
      </c>
      <c r="CS30" s="27" t="s">
        <v>63</v>
      </c>
      <c r="CT30" s="27"/>
      <c r="CU30" s="27"/>
      <c r="CV30" s="27" t="s">
        <v>64</v>
      </c>
      <c r="CW30" s="27"/>
      <c r="CX30" s="27"/>
      <c r="CY30" s="27"/>
      <c r="CZ30" s="4"/>
      <c r="DA30" s="4"/>
      <c r="DB30" s="4"/>
      <c r="DC30" s="4"/>
      <c r="DD30" s="4"/>
      <c r="DF30" s="5" t="s">
        <v>60</v>
      </c>
      <c r="DG30" s="36" t="str">
        <f>N30</f>
        <v>2030年</v>
      </c>
      <c r="DI30" s="27" t="s">
        <v>60</v>
      </c>
      <c r="DJ30" s="27" t="s">
        <v>63</v>
      </c>
      <c r="DK30" s="27"/>
      <c r="DL30" s="27"/>
      <c r="DM30" s="27" t="s">
        <v>64</v>
      </c>
      <c r="DN30" s="27"/>
      <c r="DO30" s="27"/>
      <c r="DP30" s="27"/>
      <c r="DQ30" s="4"/>
      <c r="DR30" s="4"/>
      <c r="DS30" s="4"/>
      <c r="DT30" s="4"/>
      <c r="DU30" s="4"/>
      <c r="DW30" s="5" t="s">
        <v>60</v>
      </c>
      <c r="DX30" s="36" t="str">
        <f>O30</f>
        <v>2035年</v>
      </c>
      <c r="DZ30" s="27" t="s">
        <v>60</v>
      </c>
      <c r="EA30" s="27" t="s">
        <v>63</v>
      </c>
      <c r="EB30" s="27"/>
      <c r="EC30" s="27"/>
      <c r="ED30" s="27" t="s">
        <v>64</v>
      </c>
      <c r="EE30" s="27"/>
      <c r="EF30" s="27"/>
      <c r="EG30" s="27"/>
      <c r="EH30" s="4"/>
      <c r="EI30" s="4"/>
      <c r="EJ30" s="4"/>
      <c r="EK30" s="4"/>
      <c r="EL30" s="4"/>
      <c r="EN30" s="5" t="s">
        <v>60</v>
      </c>
      <c r="EO30" s="36" t="str">
        <f>P30</f>
        <v>2040年</v>
      </c>
      <c r="EQ30" s="27" t="s">
        <v>60</v>
      </c>
      <c r="ER30" s="27" t="s">
        <v>63</v>
      </c>
      <c r="ES30" s="27"/>
      <c r="ET30" s="27"/>
      <c r="EU30" s="27" t="s">
        <v>64</v>
      </c>
      <c r="EV30" s="27"/>
      <c r="EW30" s="27"/>
      <c r="EX30" s="27"/>
      <c r="EY30" s="4"/>
      <c r="EZ30" s="4"/>
      <c r="FA30" s="4"/>
      <c r="FB30" s="4"/>
      <c r="FC30" s="4"/>
      <c r="FE30" s="5" t="s">
        <v>60</v>
      </c>
      <c r="FF30" s="36" t="str">
        <f>Q30</f>
        <v>2045年</v>
      </c>
      <c r="FH30" s="27" t="s">
        <v>60</v>
      </c>
      <c r="FI30" s="27" t="s">
        <v>63</v>
      </c>
      <c r="FJ30" s="27"/>
      <c r="FK30" s="27"/>
      <c r="FL30" s="27" t="s">
        <v>64</v>
      </c>
      <c r="FM30" s="27"/>
      <c r="FN30" s="27"/>
      <c r="FO30" s="27"/>
      <c r="FP30" s="4"/>
    </row>
    <row r="31" spans="1:172" x14ac:dyDescent="0.2">
      <c r="A31" t="s">
        <v>30</v>
      </c>
      <c r="B31" t="s">
        <v>1</v>
      </c>
      <c r="C31" t="s">
        <v>2</v>
      </c>
      <c r="D31" t="s">
        <v>3</v>
      </c>
      <c r="E31" t="s">
        <v>4</v>
      </c>
      <c r="F31" t="s">
        <v>5</v>
      </c>
      <c r="G31" t="s">
        <v>6</v>
      </c>
      <c r="H31" t="s">
        <v>180</v>
      </c>
      <c r="J31" s="6" t="s">
        <v>7</v>
      </c>
      <c r="K31" s="7">
        <f t="shared" ref="K31:Q32" si="116">B32</f>
        <v>291238</v>
      </c>
      <c r="L31" s="7">
        <f t="shared" si="116"/>
        <v>287332</v>
      </c>
      <c r="M31" s="7">
        <f t="shared" si="116"/>
        <v>280047</v>
      </c>
      <c r="N31" s="7">
        <f t="shared" si="116"/>
        <v>271362</v>
      </c>
      <c r="O31" s="7">
        <f t="shared" si="116"/>
        <v>261451</v>
      </c>
      <c r="P31" s="7">
        <f t="shared" si="116"/>
        <v>251380</v>
      </c>
      <c r="Q31" s="7">
        <f t="shared" si="116"/>
        <v>241179</v>
      </c>
      <c r="S31" s="14"/>
      <c r="T31" s="13" t="s">
        <v>7</v>
      </c>
      <c r="U31" s="13" t="s">
        <v>65</v>
      </c>
      <c r="V31" s="13" t="s">
        <v>66</v>
      </c>
      <c r="W31" s="13" t="s">
        <v>7</v>
      </c>
      <c r="X31" s="13" t="s">
        <v>65</v>
      </c>
      <c r="Y31" s="13" t="s">
        <v>66</v>
      </c>
      <c r="Z31" s="13" t="s">
        <v>67</v>
      </c>
      <c r="AA31" s="13"/>
      <c r="AW31" s="14"/>
      <c r="AX31" s="13" t="s">
        <v>7</v>
      </c>
      <c r="AY31" s="13" t="s">
        <v>65</v>
      </c>
      <c r="AZ31" s="13" t="s">
        <v>66</v>
      </c>
      <c r="BA31" s="13" t="s">
        <v>7</v>
      </c>
      <c r="BB31" s="13" t="s">
        <v>65</v>
      </c>
      <c r="BC31" s="13" t="s">
        <v>66</v>
      </c>
      <c r="BD31" s="13" t="s">
        <v>67</v>
      </c>
      <c r="BE31" s="13"/>
      <c r="BH31" s="6" t="s">
        <v>7</v>
      </c>
      <c r="BI31" s="5">
        <f>K31</f>
        <v>291238</v>
      </c>
      <c r="BK31" s="28"/>
      <c r="BL31" s="27" t="s">
        <v>7</v>
      </c>
      <c r="BM31" s="27" t="s">
        <v>65</v>
      </c>
      <c r="BN31" s="27" t="s">
        <v>66</v>
      </c>
      <c r="BO31" s="27" t="s">
        <v>7</v>
      </c>
      <c r="BP31" s="27" t="s">
        <v>65</v>
      </c>
      <c r="BQ31" s="27" t="s">
        <v>66</v>
      </c>
      <c r="BR31" s="27" t="s">
        <v>67</v>
      </c>
      <c r="BS31" s="4"/>
      <c r="BT31" s="4"/>
      <c r="BU31" s="4"/>
      <c r="BX31" s="6" t="s">
        <v>7</v>
      </c>
      <c r="BY31" s="5">
        <f t="shared" ref="BY31:BY50" si="117">L31</f>
        <v>287332</v>
      </c>
      <c r="CA31" s="28"/>
      <c r="CB31" s="27" t="s">
        <v>7</v>
      </c>
      <c r="CC31" s="27" t="s">
        <v>65</v>
      </c>
      <c r="CD31" s="27" t="s">
        <v>66</v>
      </c>
      <c r="CE31" s="27" t="s">
        <v>7</v>
      </c>
      <c r="CF31" s="27" t="s">
        <v>65</v>
      </c>
      <c r="CG31" s="27" t="s">
        <v>66</v>
      </c>
      <c r="CH31" s="27" t="s">
        <v>67</v>
      </c>
      <c r="CI31" s="4"/>
      <c r="CJ31" s="4"/>
      <c r="CK31" s="4"/>
      <c r="CL31" s="4"/>
      <c r="CM31" s="4"/>
      <c r="CO31" s="6" t="s">
        <v>7</v>
      </c>
      <c r="CP31" s="36">
        <f t="shared" ref="CP31:CP76" si="118">M31</f>
        <v>280047</v>
      </c>
      <c r="CR31" s="28"/>
      <c r="CS31" s="27" t="s">
        <v>7</v>
      </c>
      <c r="CT31" s="27" t="s">
        <v>65</v>
      </c>
      <c r="CU31" s="27" t="s">
        <v>66</v>
      </c>
      <c r="CV31" s="27" t="s">
        <v>7</v>
      </c>
      <c r="CW31" s="27" t="s">
        <v>65</v>
      </c>
      <c r="CX31" s="27" t="s">
        <v>66</v>
      </c>
      <c r="CY31" s="27" t="s">
        <v>67</v>
      </c>
      <c r="CZ31" s="4"/>
      <c r="DA31" s="4"/>
      <c r="DB31" s="4"/>
      <c r="DC31" s="4"/>
      <c r="DD31" s="4"/>
      <c r="DF31" s="6" t="s">
        <v>7</v>
      </c>
      <c r="DG31" s="36">
        <f t="shared" ref="DG31:DG76" si="119">N31</f>
        <v>271362</v>
      </c>
      <c r="DI31" s="28"/>
      <c r="DJ31" s="27" t="s">
        <v>7</v>
      </c>
      <c r="DK31" s="27" t="s">
        <v>65</v>
      </c>
      <c r="DL31" s="27" t="s">
        <v>66</v>
      </c>
      <c r="DM31" s="27" t="s">
        <v>7</v>
      </c>
      <c r="DN31" s="27" t="s">
        <v>65</v>
      </c>
      <c r="DO31" s="27" t="s">
        <v>66</v>
      </c>
      <c r="DP31" s="27" t="s">
        <v>67</v>
      </c>
      <c r="DQ31" s="4"/>
      <c r="DR31" s="4"/>
      <c r="DS31" s="4"/>
      <c r="DT31" s="4"/>
      <c r="DU31" s="4"/>
      <c r="DW31" s="6" t="s">
        <v>7</v>
      </c>
      <c r="DX31" s="36">
        <f t="shared" ref="DX31:DX76" si="120">O31</f>
        <v>261451</v>
      </c>
      <c r="DZ31" s="28"/>
      <c r="EA31" s="27" t="s">
        <v>7</v>
      </c>
      <c r="EB31" s="27" t="s">
        <v>65</v>
      </c>
      <c r="EC31" s="27" t="s">
        <v>66</v>
      </c>
      <c r="ED31" s="27" t="s">
        <v>7</v>
      </c>
      <c r="EE31" s="27" t="s">
        <v>65</v>
      </c>
      <c r="EF31" s="27" t="s">
        <v>66</v>
      </c>
      <c r="EG31" s="27" t="s">
        <v>67</v>
      </c>
      <c r="EH31" s="4"/>
      <c r="EI31" s="4"/>
      <c r="EJ31" s="4"/>
      <c r="EK31" s="4"/>
      <c r="EL31" s="4"/>
      <c r="EN31" s="6" t="s">
        <v>7</v>
      </c>
      <c r="EO31" s="36">
        <f t="shared" ref="EO31:EO76" si="121">P31</f>
        <v>251380</v>
      </c>
      <c r="EQ31" s="28"/>
      <c r="ER31" s="27" t="s">
        <v>7</v>
      </c>
      <c r="ES31" s="27" t="s">
        <v>65</v>
      </c>
      <c r="ET31" s="27" t="s">
        <v>66</v>
      </c>
      <c r="EU31" s="27" t="s">
        <v>7</v>
      </c>
      <c r="EV31" s="27" t="s">
        <v>65</v>
      </c>
      <c r="EW31" s="27" t="s">
        <v>66</v>
      </c>
      <c r="EX31" s="27" t="s">
        <v>67</v>
      </c>
      <c r="EY31" s="4"/>
      <c r="EZ31" s="4"/>
      <c r="FA31" s="4"/>
      <c r="FB31" s="4"/>
      <c r="FC31" s="4"/>
      <c r="FE31" s="6" t="s">
        <v>7</v>
      </c>
      <c r="FF31" s="36">
        <f t="shared" ref="FF31:FF76" si="122">Q31</f>
        <v>241179</v>
      </c>
      <c r="FH31" s="28"/>
      <c r="FI31" s="27" t="s">
        <v>7</v>
      </c>
      <c r="FJ31" s="27" t="s">
        <v>65</v>
      </c>
      <c r="FK31" s="27" t="s">
        <v>66</v>
      </c>
      <c r="FL31" s="27" t="s">
        <v>7</v>
      </c>
      <c r="FM31" s="27" t="s">
        <v>65</v>
      </c>
      <c r="FN31" s="27" t="s">
        <v>66</v>
      </c>
      <c r="FO31" s="27" t="s">
        <v>67</v>
      </c>
      <c r="FP31" s="4"/>
    </row>
    <row r="32" spans="1:172" x14ac:dyDescent="0.2">
      <c r="A32" t="s">
        <v>7</v>
      </c>
      <c r="B32" s="114">
        <f>①データ貼り付け!B32</f>
        <v>291238</v>
      </c>
      <c r="C32" s="114">
        <f>①データ貼り付け!C32</f>
        <v>287332</v>
      </c>
      <c r="D32" s="114">
        <f>①データ貼り付け!D32</f>
        <v>280047</v>
      </c>
      <c r="E32" s="114">
        <f>①データ貼り付け!E32</f>
        <v>271362</v>
      </c>
      <c r="F32" s="114">
        <f>①データ貼り付け!F32</f>
        <v>261451</v>
      </c>
      <c r="G32" s="114">
        <f>①データ貼り付け!G32</f>
        <v>251380</v>
      </c>
      <c r="H32" s="114">
        <f>①データ貼り付け!H32</f>
        <v>241179</v>
      </c>
      <c r="J32" s="6" t="s">
        <v>41</v>
      </c>
      <c r="K32" s="7">
        <f t="shared" si="116"/>
        <v>10267</v>
      </c>
      <c r="L32" s="7">
        <f t="shared" si="116"/>
        <v>9545</v>
      </c>
      <c r="M32" s="7">
        <f t="shared" si="116"/>
        <v>8580</v>
      </c>
      <c r="N32" s="7">
        <f t="shared" si="116"/>
        <v>8123</v>
      </c>
      <c r="O32" s="7">
        <f t="shared" si="116"/>
        <v>7763</v>
      </c>
      <c r="P32" s="7">
        <f t="shared" si="116"/>
        <v>7385</v>
      </c>
      <c r="Q32" s="7">
        <f t="shared" si="116"/>
        <v>6969</v>
      </c>
      <c r="S32" s="14" t="s">
        <v>41</v>
      </c>
      <c r="T32" s="85">
        <f>'⓪基礎データ設定'!C13</f>
        <v>338</v>
      </c>
      <c r="U32" s="85">
        <f>'⓪基礎データ設定'!D13</f>
        <v>321</v>
      </c>
      <c r="V32" s="85">
        <f>'⓪基礎データ設定'!E13</f>
        <v>16</v>
      </c>
      <c r="W32" s="85">
        <f>'⓪基礎データ設定'!F13</f>
        <v>6699</v>
      </c>
      <c r="X32" s="85">
        <f>'⓪基礎データ設定'!G13</f>
        <v>810</v>
      </c>
      <c r="Y32" s="85">
        <f>'⓪基礎データ設定'!H13</f>
        <v>5517</v>
      </c>
      <c r="Z32" s="85">
        <f>'⓪基礎データ設定'!I13</f>
        <v>372</v>
      </c>
      <c r="AA32" s="13"/>
      <c r="AW32" s="14" t="s">
        <v>41</v>
      </c>
      <c r="AX32" s="9">
        <f>T32</f>
        <v>338</v>
      </c>
      <c r="AY32" s="9">
        <f t="shared" ref="AY32:BD40" si="123">U32</f>
        <v>321</v>
      </c>
      <c r="AZ32" s="9">
        <f t="shared" si="123"/>
        <v>16</v>
      </c>
      <c r="BA32" s="9">
        <f t="shared" si="123"/>
        <v>6699</v>
      </c>
      <c r="BB32" s="9">
        <f t="shared" si="123"/>
        <v>810</v>
      </c>
      <c r="BC32" s="9">
        <f t="shared" si="123"/>
        <v>5517</v>
      </c>
      <c r="BD32" s="9">
        <f t="shared" si="123"/>
        <v>372</v>
      </c>
      <c r="BE32" s="13"/>
      <c r="BH32" s="6" t="s">
        <v>41</v>
      </c>
      <c r="BI32" s="7">
        <f>K32</f>
        <v>10267</v>
      </c>
      <c r="BJ32" s="33" t="s">
        <v>98</v>
      </c>
      <c r="BK32" s="28" t="s">
        <v>41</v>
      </c>
      <c r="BL32" s="28">
        <f>BM32+BN32</f>
        <v>34.599789999999999</v>
      </c>
      <c r="BM32" s="28">
        <f>BM84*BI32/100000</f>
        <v>32.957070000000002</v>
      </c>
      <c r="BN32" s="28">
        <f>BN84*BI32/100000</f>
        <v>1.64272</v>
      </c>
      <c r="BO32" s="28">
        <f>BP32+BQ32+BR32</f>
        <v>687.78632999999991</v>
      </c>
      <c r="BP32" s="28">
        <f>BP84*BI32/100000</f>
        <v>83.162700000000001</v>
      </c>
      <c r="BQ32" s="28">
        <f>BQ84*BI32/100000</f>
        <v>566.43038999999999</v>
      </c>
      <c r="BR32" s="28">
        <f>BR84*BI32/100000</f>
        <v>38.193240000000003</v>
      </c>
      <c r="BS32" s="4"/>
      <c r="BT32" s="4"/>
      <c r="BU32" s="4"/>
      <c r="BX32" s="6" t="s">
        <v>41</v>
      </c>
      <c r="BY32" s="5">
        <f t="shared" si="117"/>
        <v>9545</v>
      </c>
      <c r="BZ32" s="33" t="s">
        <v>98</v>
      </c>
      <c r="CA32" s="28" t="s">
        <v>41</v>
      </c>
      <c r="CB32" s="28">
        <f>CC32+CD32</f>
        <v>32.166649999999997</v>
      </c>
      <c r="CC32" s="28">
        <f>CC84*BY32/100000</f>
        <v>30.63945</v>
      </c>
      <c r="CD32" s="28">
        <f>CD84*BY32/100000</f>
        <v>1.5271999999999999</v>
      </c>
      <c r="CE32" s="28">
        <f>CF32+CG32+CH32</f>
        <v>639.41954999999996</v>
      </c>
      <c r="CF32" s="28">
        <f>CF84*BY32/100000</f>
        <v>77.314499999999995</v>
      </c>
      <c r="CG32" s="28">
        <f>CG84*BY32/100000</f>
        <v>526.59765000000004</v>
      </c>
      <c r="CH32" s="28">
        <f>CH84*BY32/100000</f>
        <v>35.507399999999997</v>
      </c>
      <c r="CI32" s="4"/>
      <c r="CJ32" s="4"/>
      <c r="CK32" s="4"/>
      <c r="CL32" s="4"/>
      <c r="CM32" s="4"/>
      <c r="CO32" s="6" t="s">
        <v>41</v>
      </c>
      <c r="CP32" s="36">
        <f t="shared" si="118"/>
        <v>8580</v>
      </c>
      <c r="CQ32" s="33" t="s">
        <v>98</v>
      </c>
      <c r="CR32" s="28" t="s">
        <v>41</v>
      </c>
      <c r="CS32" s="28">
        <f>CT32+CU32</f>
        <v>28.9146</v>
      </c>
      <c r="CT32" s="28">
        <f>CT84*CP32/100000</f>
        <v>27.541799999999999</v>
      </c>
      <c r="CU32" s="28">
        <f>CU84*CP32/100000</f>
        <v>1.3728</v>
      </c>
      <c r="CV32" s="28">
        <f>CW32+CX32+CY32</f>
        <v>574.77420000000006</v>
      </c>
      <c r="CW32" s="28">
        <f>CW84*CP32/100000</f>
        <v>69.498000000000005</v>
      </c>
      <c r="CX32" s="28">
        <f>CX84*CP32/100000</f>
        <v>473.35860000000002</v>
      </c>
      <c r="CY32" s="28">
        <f>CY84*CP32/100000</f>
        <v>31.9176</v>
      </c>
      <c r="CZ32" s="4"/>
      <c r="DA32" s="4"/>
      <c r="DB32" s="4"/>
      <c r="DC32" s="4"/>
      <c r="DD32" s="4"/>
      <c r="DF32" s="6" t="s">
        <v>41</v>
      </c>
      <c r="DG32" s="36">
        <f t="shared" si="119"/>
        <v>8123</v>
      </c>
      <c r="DH32" s="33" t="s">
        <v>98</v>
      </c>
      <c r="DI32" s="28" t="s">
        <v>41</v>
      </c>
      <c r="DJ32" s="28">
        <f>DK32+DL32</f>
        <v>27.374509999999997</v>
      </c>
      <c r="DK32" s="28">
        <f>DK84*DG32/100000</f>
        <v>26.074829999999999</v>
      </c>
      <c r="DL32" s="28">
        <f>DL84*DG32/100000</f>
        <v>1.2996799999999999</v>
      </c>
      <c r="DM32" s="28">
        <f>DN32+DO32+DP32</f>
        <v>544.15977000000009</v>
      </c>
      <c r="DN32" s="28">
        <f>DN84*DG32/100000</f>
        <v>65.796300000000002</v>
      </c>
      <c r="DO32" s="28">
        <f>DO84*DG32/100000</f>
        <v>448.14591000000001</v>
      </c>
      <c r="DP32" s="28">
        <f>DP84*DG32/100000</f>
        <v>30.217559999999999</v>
      </c>
      <c r="DQ32" s="4"/>
      <c r="DR32" s="4"/>
      <c r="DS32" s="4"/>
      <c r="DT32" s="4"/>
      <c r="DU32" s="4"/>
      <c r="DW32" s="6" t="s">
        <v>41</v>
      </c>
      <c r="DX32" s="36">
        <f t="shared" si="120"/>
        <v>7763</v>
      </c>
      <c r="DY32" s="33" t="s">
        <v>98</v>
      </c>
      <c r="DZ32" s="28" t="s">
        <v>41</v>
      </c>
      <c r="EA32" s="28">
        <f>EB32+EC32</f>
        <v>26.16131</v>
      </c>
      <c r="EB32" s="28">
        <f>EB84*DX32/100000</f>
        <v>24.919229999999999</v>
      </c>
      <c r="EC32" s="28">
        <f>EC84*DX32/100000</f>
        <v>1.2420800000000001</v>
      </c>
      <c r="ED32" s="28">
        <f>EE32+EF32+EG32</f>
        <v>520.04336999999998</v>
      </c>
      <c r="EE32" s="28">
        <f>EE84*DX32/100000</f>
        <v>62.880299999999998</v>
      </c>
      <c r="EF32" s="28">
        <f>EF84*DX32/100000</f>
        <v>428.28471000000002</v>
      </c>
      <c r="EG32" s="28">
        <f>EG84*DX32/100000</f>
        <v>28.878360000000001</v>
      </c>
      <c r="EH32" s="4"/>
      <c r="EI32" s="4"/>
      <c r="EJ32" s="4"/>
      <c r="EK32" s="4"/>
      <c r="EL32" s="4"/>
      <c r="EN32" s="6" t="s">
        <v>41</v>
      </c>
      <c r="EO32" s="36">
        <f t="shared" si="121"/>
        <v>7385</v>
      </c>
      <c r="EP32" s="33" t="s">
        <v>98</v>
      </c>
      <c r="EQ32" s="28" t="s">
        <v>41</v>
      </c>
      <c r="ER32" s="28">
        <f>ES32+ET32</f>
        <v>24.887450000000001</v>
      </c>
      <c r="ES32" s="28">
        <f>ES84*EO32/100000</f>
        <v>23.705850000000002</v>
      </c>
      <c r="ET32" s="28">
        <f>ET84*EO32/100000</f>
        <v>1.1816</v>
      </c>
      <c r="EU32" s="28">
        <f>EV32+EW32+EX32</f>
        <v>494.72115000000002</v>
      </c>
      <c r="EV32" s="28">
        <f>EV84*EO32/100000</f>
        <v>59.8185</v>
      </c>
      <c r="EW32" s="28">
        <f>EW84*EO32/100000</f>
        <v>407.43045000000001</v>
      </c>
      <c r="EX32" s="28">
        <f>EX84*EO32/100000</f>
        <v>27.472200000000001</v>
      </c>
      <c r="EY32" s="4"/>
      <c r="EZ32" s="4"/>
      <c r="FA32" s="4"/>
      <c r="FB32" s="4"/>
      <c r="FC32" s="4"/>
      <c r="FE32" s="6" t="s">
        <v>41</v>
      </c>
      <c r="FF32" s="36">
        <f t="shared" si="122"/>
        <v>6969</v>
      </c>
      <c r="FG32" s="33" t="s">
        <v>98</v>
      </c>
      <c r="FH32" s="28" t="s">
        <v>41</v>
      </c>
      <c r="FI32" s="28">
        <f>FJ32+FK32</f>
        <v>23.485530000000001</v>
      </c>
      <c r="FJ32" s="28">
        <f>FJ84*FF32/100000</f>
        <v>22.37049</v>
      </c>
      <c r="FK32" s="28">
        <f>FK84*FF32/100000</f>
        <v>1.11504</v>
      </c>
      <c r="FL32" s="28">
        <f>FM32+FN32+FO32</f>
        <v>466.85331000000002</v>
      </c>
      <c r="FM32" s="28">
        <f>FM84*FF32/100000</f>
        <v>56.448900000000002</v>
      </c>
      <c r="FN32" s="28">
        <f>FN84*FF32/100000</f>
        <v>384.47973000000002</v>
      </c>
      <c r="FO32" s="28">
        <f>FO84*FF32/100000</f>
        <v>25.924679999999999</v>
      </c>
      <c r="FP32" s="4"/>
    </row>
    <row r="33" spans="1:172" x14ac:dyDescent="0.2">
      <c r="A33" t="s">
        <v>8</v>
      </c>
      <c r="B33" s="114">
        <f>①データ貼り付け!B33</f>
        <v>10267</v>
      </c>
      <c r="C33" s="114">
        <f>①データ貼り付け!C33</f>
        <v>9545</v>
      </c>
      <c r="D33" s="114">
        <f>①データ貼り付け!D33</f>
        <v>8580</v>
      </c>
      <c r="E33" s="114">
        <f>①データ貼り付け!E33</f>
        <v>8123</v>
      </c>
      <c r="F33" s="114">
        <f>①データ貼り付け!F33</f>
        <v>7763</v>
      </c>
      <c r="G33" s="114">
        <f>①データ貼り付け!G33</f>
        <v>7385</v>
      </c>
      <c r="H33" s="114">
        <f>①データ貼り付け!H33</f>
        <v>6969</v>
      </c>
      <c r="J33" s="6" t="s">
        <v>42</v>
      </c>
      <c r="K33" s="7">
        <f t="shared" ref="K33:Q33" si="124">SUM(B34:B35)</f>
        <v>24440</v>
      </c>
      <c r="L33" s="7">
        <f t="shared" si="124"/>
        <v>22709</v>
      </c>
      <c r="M33" s="7">
        <f t="shared" si="124"/>
        <v>20726</v>
      </c>
      <c r="N33" s="7">
        <f t="shared" si="124"/>
        <v>19034</v>
      </c>
      <c r="O33" s="7">
        <f t="shared" si="124"/>
        <v>17608</v>
      </c>
      <c r="P33" s="7">
        <f t="shared" si="124"/>
        <v>16811</v>
      </c>
      <c r="Q33" s="7">
        <f t="shared" si="124"/>
        <v>16086</v>
      </c>
      <c r="S33" s="14" t="s">
        <v>42</v>
      </c>
      <c r="T33" s="85">
        <f>'⓪基礎データ設定'!C14</f>
        <v>92</v>
      </c>
      <c r="U33" s="85">
        <f>'⓪基礎データ設定'!D14</f>
        <v>92</v>
      </c>
      <c r="V33" s="85">
        <f>'⓪基礎データ設定'!E14</f>
        <v>0</v>
      </c>
      <c r="W33" s="85">
        <f>'⓪基礎データ設定'!F14</f>
        <v>4166</v>
      </c>
      <c r="X33" s="85">
        <f>'⓪基礎データ設定'!G14</f>
        <v>455</v>
      </c>
      <c r="Y33" s="85">
        <f>'⓪基礎データ設定'!H14</f>
        <v>2800</v>
      </c>
      <c r="Z33" s="85">
        <f>'⓪基礎データ設定'!I14</f>
        <v>912</v>
      </c>
      <c r="AA33" s="13"/>
      <c r="AW33" s="14" t="s">
        <v>42</v>
      </c>
      <c r="AX33" s="9">
        <f t="shared" ref="AX33:AX40" si="125">T33</f>
        <v>92</v>
      </c>
      <c r="AY33" s="9">
        <f t="shared" si="123"/>
        <v>92</v>
      </c>
      <c r="AZ33" s="9">
        <f t="shared" si="123"/>
        <v>0</v>
      </c>
      <c r="BA33" s="9">
        <f t="shared" si="123"/>
        <v>4166</v>
      </c>
      <c r="BB33" s="9">
        <f t="shared" si="123"/>
        <v>455</v>
      </c>
      <c r="BC33" s="9">
        <f t="shared" si="123"/>
        <v>2800</v>
      </c>
      <c r="BD33" s="9">
        <f t="shared" si="123"/>
        <v>912</v>
      </c>
      <c r="BE33" s="13"/>
      <c r="BH33" s="6" t="s">
        <v>42</v>
      </c>
      <c r="BI33" s="7">
        <f t="shared" ref="BI33:BI40" si="126">K33</f>
        <v>24440</v>
      </c>
      <c r="BJ33" s="33" t="s">
        <v>98</v>
      </c>
      <c r="BK33" s="28" t="s">
        <v>42</v>
      </c>
      <c r="BL33" s="28">
        <f t="shared" ref="BL33:BL40" si="127">BM33+BN33</f>
        <v>22.4848</v>
      </c>
      <c r="BM33" s="28">
        <f t="shared" ref="BM33:BM40" si="128">BM85*BI33/100000</f>
        <v>22.4848</v>
      </c>
      <c r="BN33" s="28">
        <f t="shared" ref="BN33:BN40" si="129">BN85*BI33/100000</f>
        <v>0</v>
      </c>
      <c r="BO33" s="28">
        <f t="shared" ref="BO33:BO40" si="130">BP33+BQ33+BR33</f>
        <v>1018.4148</v>
      </c>
      <c r="BP33" s="28">
        <f t="shared" ref="BP33:BP40" si="131">BP85*BI33/100000</f>
        <v>111.202</v>
      </c>
      <c r="BQ33" s="28">
        <f t="shared" ref="BQ33:BQ40" si="132">BQ85*BI33/100000</f>
        <v>684.32</v>
      </c>
      <c r="BR33" s="28">
        <f t="shared" ref="BR33:BR40" si="133">BR85*BI33/100000</f>
        <v>222.89279999999999</v>
      </c>
      <c r="BS33" s="4"/>
      <c r="BT33" s="4"/>
      <c r="BU33" s="4"/>
      <c r="BX33" s="6" t="s">
        <v>42</v>
      </c>
      <c r="BY33" s="5">
        <f t="shared" si="117"/>
        <v>22709</v>
      </c>
      <c r="BZ33" s="33" t="s">
        <v>98</v>
      </c>
      <c r="CA33" s="28" t="s">
        <v>42</v>
      </c>
      <c r="CB33" s="28">
        <f t="shared" ref="CB33:CB40" si="134">CC33+CD33</f>
        <v>20.89228</v>
      </c>
      <c r="CC33" s="28">
        <f t="shared" ref="CC33:CC40" si="135">CC85*BY33/100000</f>
        <v>20.89228</v>
      </c>
      <c r="CD33" s="28">
        <f t="shared" ref="CD33:CD40" si="136">CD85*BY33/100000</f>
        <v>0</v>
      </c>
      <c r="CE33" s="28">
        <f t="shared" ref="CE33:CE40" si="137">CF33+CG33+CH33</f>
        <v>946.28403000000003</v>
      </c>
      <c r="CF33" s="28">
        <f t="shared" ref="CF33:CF40" si="138">CF85*BY33/100000</f>
        <v>103.32595000000001</v>
      </c>
      <c r="CG33" s="28">
        <f t="shared" ref="CG33:CG40" si="139">CG85*BY33/100000</f>
        <v>635.85199999999998</v>
      </c>
      <c r="CH33" s="28">
        <f t="shared" ref="CH33:CH40" si="140">CH85*BY33/100000</f>
        <v>207.10607999999999</v>
      </c>
      <c r="CI33" s="4"/>
      <c r="CJ33" s="4"/>
      <c r="CK33" s="4"/>
      <c r="CL33" s="4"/>
      <c r="CM33" s="4"/>
      <c r="CO33" s="6" t="s">
        <v>42</v>
      </c>
      <c r="CP33" s="36">
        <f t="shared" si="118"/>
        <v>20726</v>
      </c>
      <c r="CQ33" s="33" t="s">
        <v>98</v>
      </c>
      <c r="CR33" s="28" t="s">
        <v>42</v>
      </c>
      <c r="CS33" s="28">
        <f t="shared" ref="CS33:CS40" si="141">CT33+CU33</f>
        <v>19.067920000000001</v>
      </c>
      <c r="CT33" s="28">
        <f t="shared" ref="CT33:CT40" si="142">CT85*CP33/100000</f>
        <v>19.067920000000001</v>
      </c>
      <c r="CU33" s="28">
        <f t="shared" ref="CU33:CU40" si="143">CU85*CP33/100000</f>
        <v>0</v>
      </c>
      <c r="CV33" s="28">
        <f t="shared" ref="CV33:CV40" si="144">CW33+CX33+CY33</f>
        <v>863.65242000000001</v>
      </c>
      <c r="CW33" s="28">
        <f t="shared" ref="CW33:CW40" si="145">CW85*CP33/100000</f>
        <v>94.303299999999993</v>
      </c>
      <c r="CX33" s="28">
        <f t="shared" ref="CX33:CX40" si="146">CX85*CP33/100000</f>
        <v>580.32799999999997</v>
      </c>
      <c r="CY33" s="28">
        <f t="shared" ref="CY33:CY40" si="147">CY85*CP33/100000</f>
        <v>189.02112</v>
      </c>
      <c r="CZ33" s="4"/>
      <c r="DA33" s="4"/>
      <c r="DB33" s="4"/>
      <c r="DC33" s="4"/>
      <c r="DD33" s="4"/>
      <c r="DF33" s="6" t="s">
        <v>42</v>
      </c>
      <c r="DG33" s="36">
        <f t="shared" si="119"/>
        <v>19034</v>
      </c>
      <c r="DH33" s="33" t="s">
        <v>98</v>
      </c>
      <c r="DI33" s="28" t="s">
        <v>42</v>
      </c>
      <c r="DJ33" s="28">
        <f t="shared" ref="DJ33:DJ40" si="148">DK33+DL33</f>
        <v>17.511279999999999</v>
      </c>
      <c r="DK33" s="28">
        <f t="shared" ref="DK33:DK40" si="149">DK85*DG33/100000</f>
        <v>17.511279999999999</v>
      </c>
      <c r="DL33" s="28">
        <f t="shared" ref="DL33:DL40" si="150">DL85*DG33/100000</f>
        <v>0</v>
      </c>
      <c r="DM33" s="28">
        <f t="shared" ref="DM33:DM40" si="151">DN33+DO33+DP33</f>
        <v>793.14678000000004</v>
      </c>
      <c r="DN33" s="28">
        <f t="shared" ref="DN33:DN40" si="152">DN85*DG33/100000</f>
        <v>86.604699999999994</v>
      </c>
      <c r="DO33" s="28">
        <f t="shared" ref="DO33:DO40" si="153">DO85*DG33/100000</f>
        <v>532.952</v>
      </c>
      <c r="DP33" s="28">
        <f t="shared" ref="DP33:DP40" si="154">DP85*DG33/100000</f>
        <v>173.59008</v>
      </c>
      <c r="DQ33" s="4"/>
      <c r="DR33" s="4"/>
      <c r="DS33" s="4"/>
      <c r="DT33" s="4"/>
      <c r="DU33" s="4"/>
      <c r="DW33" s="6" t="s">
        <v>42</v>
      </c>
      <c r="DX33" s="36">
        <f t="shared" si="120"/>
        <v>17608</v>
      </c>
      <c r="DY33" s="33" t="s">
        <v>98</v>
      </c>
      <c r="DZ33" s="28" t="s">
        <v>42</v>
      </c>
      <c r="EA33" s="28">
        <f t="shared" ref="EA33:EA40" si="155">EB33+EC33</f>
        <v>16.199359999999999</v>
      </c>
      <c r="EB33" s="28">
        <f t="shared" ref="EB33:EB40" si="156">EB85*DX33/100000</f>
        <v>16.199359999999999</v>
      </c>
      <c r="EC33" s="28">
        <f t="shared" ref="EC33:EC40" si="157">EC85*DX33/100000</f>
        <v>0</v>
      </c>
      <c r="ED33" s="28">
        <f t="shared" ref="ED33:ED40" si="158">EE33+EF33+EG33</f>
        <v>733.72536000000002</v>
      </c>
      <c r="EE33" s="28">
        <f t="shared" ref="EE33:EE40" si="159">EE85*DX33/100000</f>
        <v>80.116399999999999</v>
      </c>
      <c r="EF33" s="28">
        <f t="shared" ref="EF33:EF40" si="160">EF85*DX33/100000</f>
        <v>493.024</v>
      </c>
      <c r="EG33" s="28">
        <f t="shared" ref="EG33:EG40" si="161">EG85*DX33/100000</f>
        <v>160.58496</v>
      </c>
      <c r="EH33" s="4"/>
      <c r="EI33" s="4"/>
      <c r="EJ33" s="4"/>
      <c r="EK33" s="4"/>
      <c r="EL33" s="4"/>
      <c r="EN33" s="6" t="s">
        <v>42</v>
      </c>
      <c r="EO33" s="36">
        <f t="shared" si="121"/>
        <v>16811</v>
      </c>
      <c r="EP33" s="33" t="s">
        <v>98</v>
      </c>
      <c r="EQ33" s="28" t="s">
        <v>42</v>
      </c>
      <c r="ER33" s="28">
        <f t="shared" ref="ER33:ER40" si="162">ES33+ET33</f>
        <v>15.46612</v>
      </c>
      <c r="ES33" s="28">
        <f t="shared" ref="ES33:ES40" si="163">ES85*EO33/100000</f>
        <v>15.46612</v>
      </c>
      <c r="ET33" s="28">
        <f t="shared" ref="ET33:ET40" si="164">ET85*EO33/100000</f>
        <v>0</v>
      </c>
      <c r="EU33" s="28">
        <f t="shared" ref="EU33:EU40" si="165">EV33+EW33+EX33</f>
        <v>700.51436999999999</v>
      </c>
      <c r="EV33" s="28">
        <f t="shared" ref="EV33:EV40" si="166">EV85*EO33/100000</f>
        <v>76.490049999999997</v>
      </c>
      <c r="EW33" s="28">
        <f t="shared" ref="EW33:EW40" si="167">EW85*EO33/100000</f>
        <v>470.70800000000003</v>
      </c>
      <c r="EX33" s="28">
        <f t="shared" ref="EX33:EX40" si="168">EX85*EO33/100000</f>
        <v>153.31631999999999</v>
      </c>
      <c r="EY33" s="4"/>
      <c r="EZ33" s="4"/>
      <c r="FA33" s="4"/>
      <c r="FB33" s="4"/>
      <c r="FC33" s="4"/>
      <c r="FE33" s="6" t="s">
        <v>42</v>
      </c>
      <c r="FF33" s="36">
        <f t="shared" si="122"/>
        <v>16086</v>
      </c>
      <c r="FG33" s="33" t="s">
        <v>98</v>
      </c>
      <c r="FH33" s="28" t="s">
        <v>42</v>
      </c>
      <c r="FI33" s="28">
        <f t="shared" ref="FI33:FI40" si="169">FJ33+FK33</f>
        <v>14.79912</v>
      </c>
      <c r="FJ33" s="28">
        <f t="shared" ref="FJ33:FJ40" si="170">FJ85*FF33/100000</f>
        <v>14.79912</v>
      </c>
      <c r="FK33" s="28">
        <f t="shared" ref="FK33:FK40" si="171">FK85*FF33/100000</f>
        <v>0</v>
      </c>
      <c r="FL33" s="28">
        <f t="shared" ref="FL33:FL40" si="172">FM33+FN33+FO33</f>
        <v>670.30361999999991</v>
      </c>
      <c r="FM33" s="28">
        <f t="shared" ref="FM33:FM40" si="173">FM85*FF33/100000</f>
        <v>73.191299999999998</v>
      </c>
      <c r="FN33" s="28">
        <f t="shared" ref="FN33:FN40" si="174">FN85*FF33/100000</f>
        <v>450.40800000000002</v>
      </c>
      <c r="FO33" s="28">
        <f t="shared" ref="FO33:FO40" si="175">FO85*FF33/100000</f>
        <v>146.70432</v>
      </c>
      <c r="FP33" s="4"/>
    </row>
    <row r="34" spans="1:172" x14ac:dyDescent="0.2">
      <c r="A34" t="s">
        <v>9</v>
      </c>
      <c r="B34" s="114">
        <f>①データ貼り付け!B34</f>
        <v>11931</v>
      </c>
      <c r="C34" s="114">
        <f>①データ貼り付け!C34</f>
        <v>10644</v>
      </c>
      <c r="D34" s="114">
        <f>①データ貼り付け!D34</f>
        <v>9926</v>
      </c>
      <c r="E34" s="114">
        <f>①データ貼り付け!E34</f>
        <v>8953</v>
      </c>
      <c r="F34" s="114">
        <f>①データ貼り付け!F34</f>
        <v>8504</v>
      </c>
      <c r="G34" s="114">
        <f>①データ貼り付け!G34</f>
        <v>8152</v>
      </c>
      <c r="H34" s="114">
        <f>①データ貼り付け!H34</f>
        <v>7777</v>
      </c>
      <c r="J34" s="6" t="s">
        <v>43</v>
      </c>
      <c r="K34" s="7">
        <f t="shared" ref="K34:Q34" si="176">SUM(B36:B37)</f>
        <v>42202</v>
      </c>
      <c r="L34" s="7">
        <f t="shared" si="176"/>
        <v>41017</v>
      </c>
      <c r="M34" s="7">
        <f t="shared" si="176"/>
        <v>38259</v>
      </c>
      <c r="N34" s="7">
        <f t="shared" si="176"/>
        <v>35899</v>
      </c>
      <c r="O34" s="7">
        <f t="shared" si="176"/>
        <v>32976</v>
      </c>
      <c r="P34" s="7">
        <f t="shared" si="176"/>
        <v>30421</v>
      </c>
      <c r="Q34" s="7">
        <f t="shared" si="176"/>
        <v>28127</v>
      </c>
      <c r="S34" s="14" t="s">
        <v>43</v>
      </c>
      <c r="T34" s="85">
        <f>'⓪基礎データ設定'!C15</f>
        <v>125</v>
      </c>
      <c r="U34" s="85">
        <f>'⓪基礎データ設定'!D15</f>
        <v>123</v>
      </c>
      <c r="V34" s="85">
        <f>'⓪基礎データ設定'!E15</f>
        <v>2</v>
      </c>
      <c r="W34" s="85">
        <f>'⓪基礎データ設定'!F15</f>
        <v>1882</v>
      </c>
      <c r="X34" s="85">
        <f>'⓪基礎データ設定'!G15</f>
        <v>300</v>
      </c>
      <c r="Y34" s="85">
        <f>'⓪基礎データ設定'!H15</f>
        <v>1173</v>
      </c>
      <c r="Z34" s="85">
        <f>'⓪基礎データ設定'!I15</f>
        <v>409</v>
      </c>
      <c r="AA34" s="13"/>
      <c r="AW34" s="14" t="s">
        <v>43</v>
      </c>
      <c r="AX34" s="9">
        <f t="shared" si="125"/>
        <v>125</v>
      </c>
      <c r="AY34" s="9">
        <f t="shared" si="123"/>
        <v>123</v>
      </c>
      <c r="AZ34" s="9">
        <f t="shared" si="123"/>
        <v>2</v>
      </c>
      <c r="BA34" s="9">
        <f t="shared" si="123"/>
        <v>1882</v>
      </c>
      <c r="BB34" s="9">
        <f t="shared" si="123"/>
        <v>300</v>
      </c>
      <c r="BC34" s="9">
        <f t="shared" si="123"/>
        <v>1173</v>
      </c>
      <c r="BD34" s="9">
        <f t="shared" si="123"/>
        <v>409</v>
      </c>
      <c r="BE34" s="13"/>
      <c r="BH34" s="6" t="s">
        <v>43</v>
      </c>
      <c r="BI34" s="7">
        <f t="shared" si="126"/>
        <v>42202</v>
      </c>
      <c r="BJ34" s="33" t="s">
        <v>98</v>
      </c>
      <c r="BK34" s="28" t="s">
        <v>43</v>
      </c>
      <c r="BL34" s="28">
        <f t="shared" si="127"/>
        <v>52.752499999999998</v>
      </c>
      <c r="BM34" s="28">
        <f t="shared" si="128"/>
        <v>51.908459999999998</v>
      </c>
      <c r="BN34" s="28">
        <f t="shared" si="129"/>
        <v>0.84404000000000001</v>
      </c>
      <c r="BO34" s="28">
        <f t="shared" si="130"/>
        <v>794.24163999999996</v>
      </c>
      <c r="BP34" s="28">
        <f t="shared" si="131"/>
        <v>126.60599999999999</v>
      </c>
      <c r="BQ34" s="28">
        <f t="shared" si="132"/>
        <v>495.02945999999997</v>
      </c>
      <c r="BR34" s="28">
        <f t="shared" si="133"/>
        <v>172.60617999999999</v>
      </c>
      <c r="BS34" s="4"/>
      <c r="BT34" s="4"/>
      <c r="BU34" s="4"/>
      <c r="BX34" s="6" t="s">
        <v>43</v>
      </c>
      <c r="BY34" s="5">
        <f t="shared" si="117"/>
        <v>41017</v>
      </c>
      <c r="BZ34" s="33" t="s">
        <v>98</v>
      </c>
      <c r="CA34" s="28" t="s">
        <v>43</v>
      </c>
      <c r="CB34" s="28">
        <f t="shared" si="134"/>
        <v>51.271250000000002</v>
      </c>
      <c r="CC34" s="28">
        <f t="shared" si="135"/>
        <v>50.45091</v>
      </c>
      <c r="CD34" s="28">
        <f t="shared" si="136"/>
        <v>0.82033999999999996</v>
      </c>
      <c r="CE34" s="28">
        <f t="shared" si="137"/>
        <v>771.93994000000009</v>
      </c>
      <c r="CF34" s="28">
        <f t="shared" si="138"/>
        <v>123.051</v>
      </c>
      <c r="CG34" s="28">
        <f t="shared" si="139"/>
        <v>481.12941000000001</v>
      </c>
      <c r="CH34" s="28">
        <f t="shared" si="140"/>
        <v>167.75953000000001</v>
      </c>
      <c r="CI34" s="4"/>
      <c r="CJ34" s="4"/>
      <c r="CK34" s="4"/>
      <c r="CL34" s="4"/>
      <c r="CM34" s="4"/>
      <c r="CO34" s="6" t="s">
        <v>43</v>
      </c>
      <c r="CP34" s="36">
        <f t="shared" si="118"/>
        <v>38259</v>
      </c>
      <c r="CQ34" s="33" t="s">
        <v>98</v>
      </c>
      <c r="CR34" s="28" t="s">
        <v>43</v>
      </c>
      <c r="CS34" s="28">
        <f t="shared" si="141"/>
        <v>47.823750000000004</v>
      </c>
      <c r="CT34" s="28">
        <f t="shared" si="142"/>
        <v>47.058570000000003</v>
      </c>
      <c r="CU34" s="28">
        <f t="shared" si="143"/>
        <v>0.76517999999999997</v>
      </c>
      <c r="CV34" s="28">
        <f t="shared" si="144"/>
        <v>720.03438000000006</v>
      </c>
      <c r="CW34" s="28">
        <f t="shared" si="145"/>
        <v>114.777</v>
      </c>
      <c r="CX34" s="28">
        <f t="shared" si="146"/>
        <v>448.77807000000001</v>
      </c>
      <c r="CY34" s="28">
        <f t="shared" si="147"/>
        <v>156.47931</v>
      </c>
      <c r="CZ34" s="4"/>
      <c r="DA34" s="4"/>
      <c r="DB34" s="4"/>
      <c r="DC34" s="4"/>
      <c r="DD34" s="4"/>
      <c r="DF34" s="6" t="s">
        <v>43</v>
      </c>
      <c r="DG34" s="36">
        <f t="shared" si="119"/>
        <v>35899</v>
      </c>
      <c r="DH34" s="33" t="s">
        <v>98</v>
      </c>
      <c r="DI34" s="28" t="s">
        <v>43</v>
      </c>
      <c r="DJ34" s="28">
        <f t="shared" si="148"/>
        <v>44.873749999999994</v>
      </c>
      <c r="DK34" s="28">
        <f t="shared" si="149"/>
        <v>44.155769999999997</v>
      </c>
      <c r="DL34" s="28">
        <f t="shared" si="150"/>
        <v>0.71797999999999995</v>
      </c>
      <c r="DM34" s="28">
        <f t="shared" si="151"/>
        <v>675.61918000000003</v>
      </c>
      <c r="DN34" s="28">
        <f t="shared" si="152"/>
        <v>107.697</v>
      </c>
      <c r="DO34" s="28">
        <f t="shared" si="153"/>
        <v>421.09527000000003</v>
      </c>
      <c r="DP34" s="28">
        <f t="shared" si="154"/>
        <v>146.82691</v>
      </c>
      <c r="DQ34" s="4"/>
      <c r="DR34" s="4"/>
      <c r="DS34" s="4"/>
      <c r="DT34" s="4"/>
      <c r="DU34" s="4"/>
      <c r="DW34" s="6" t="s">
        <v>43</v>
      </c>
      <c r="DX34" s="36">
        <f t="shared" si="120"/>
        <v>32976</v>
      </c>
      <c r="DY34" s="33" t="s">
        <v>98</v>
      </c>
      <c r="DZ34" s="28" t="s">
        <v>43</v>
      </c>
      <c r="EA34" s="28">
        <f t="shared" si="155"/>
        <v>41.22</v>
      </c>
      <c r="EB34" s="28">
        <f t="shared" si="156"/>
        <v>40.560479999999998</v>
      </c>
      <c r="EC34" s="28">
        <f t="shared" si="157"/>
        <v>0.65952</v>
      </c>
      <c r="ED34" s="28">
        <f t="shared" si="158"/>
        <v>620.60831999999994</v>
      </c>
      <c r="EE34" s="28">
        <f t="shared" si="159"/>
        <v>98.927999999999997</v>
      </c>
      <c r="EF34" s="28">
        <f t="shared" si="160"/>
        <v>386.80847999999997</v>
      </c>
      <c r="EG34" s="28">
        <f t="shared" si="161"/>
        <v>134.87183999999999</v>
      </c>
      <c r="EH34" s="4"/>
      <c r="EI34" s="4"/>
      <c r="EJ34" s="4"/>
      <c r="EK34" s="4"/>
      <c r="EL34" s="4"/>
      <c r="EN34" s="6" t="s">
        <v>43</v>
      </c>
      <c r="EO34" s="36">
        <f t="shared" si="121"/>
        <v>30421</v>
      </c>
      <c r="EP34" s="33" t="s">
        <v>98</v>
      </c>
      <c r="EQ34" s="28" t="s">
        <v>43</v>
      </c>
      <c r="ER34" s="28">
        <f t="shared" si="162"/>
        <v>38.026250000000005</v>
      </c>
      <c r="ES34" s="28">
        <f t="shared" si="163"/>
        <v>37.417830000000002</v>
      </c>
      <c r="ET34" s="28">
        <f t="shared" si="164"/>
        <v>0.60841999999999996</v>
      </c>
      <c r="EU34" s="28">
        <f t="shared" si="165"/>
        <v>572.52321999999992</v>
      </c>
      <c r="EV34" s="28">
        <f t="shared" si="166"/>
        <v>91.263000000000005</v>
      </c>
      <c r="EW34" s="28">
        <f t="shared" si="167"/>
        <v>356.83832999999998</v>
      </c>
      <c r="EX34" s="28">
        <f t="shared" si="168"/>
        <v>124.42189</v>
      </c>
      <c r="EY34" s="4"/>
      <c r="EZ34" s="4"/>
      <c r="FA34" s="4"/>
      <c r="FB34" s="4"/>
      <c r="FC34" s="4"/>
      <c r="FE34" s="6" t="s">
        <v>43</v>
      </c>
      <c r="FF34" s="36">
        <f t="shared" si="122"/>
        <v>28127</v>
      </c>
      <c r="FG34" s="33" t="s">
        <v>98</v>
      </c>
      <c r="FH34" s="28" t="s">
        <v>43</v>
      </c>
      <c r="FI34" s="28">
        <f t="shared" si="169"/>
        <v>35.158749999999998</v>
      </c>
      <c r="FJ34" s="28">
        <f t="shared" si="170"/>
        <v>34.596209999999999</v>
      </c>
      <c r="FK34" s="28">
        <f t="shared" si="171"/>
        <v>0.56254000000000004</v>
      </c>
      <c r="FL34" s="28">
        <f t="shared" si="172"/>
        <v>529.35014000000001</v>
      </c>
      <c r="FM34" s="28">
        <f t="shared" si="173"/>
        <v>84.381</v>
      </c>
      <c r="FN34" s="28">
        <f t="shared" si="174"/>
        <v>329.92971</v>
      </c>
      <c r="FO34" s="28">
        <f t="shared" si="175"/>
        <v>115.03943</v>
      </c>
      <c r="FP34" s="4"/>
    </row>
    <row r="35" spans="1:172" x14ac:dyDescent="0.2">
      <c r="A35" t="s">
        <v>10</v>
      </c>
      <c r="B35" s="114">
        <f>①データ貼り付け!B35</f>
        <v>12509</v>
      </c>
      <c r="C35" s="114">
        <f>①データ貼り付け!C35</f>
        <v>12065</v>
      </c>
      <c r="D35" s="114">
        <f>①データ貼り付け!D35</f>
        <v>10800</v>
      </c>
      <c r="E35" s="114">
        <f>①データ貼り付け!E35</f>
        <v>10081</v>
      </c>
      <c r="F35" s="114">
        <f>①データ貼り付け!F35</f>
        <v>9104</v>
      </c>
      <c r="G35" s="114">
        <f>①データ貼り付け!G35</f>
        <v>8659</v>
      </c>
      <c r="H35" s="114">
        <f>①データ貼り付け!H35</f>
        <v>8309</v>
      </c>
      <c r="J35" s="6" t="s">
        <v>44</v>
      </c>
      <c r="K35" s="7">
        <f t="shared" ref="K35:Q35" si="177">SUM(B38:B39)</f>
        <v>31568</v>
      </c>
      <c r="L35" s="7">
        <f t="shared" si="177"/>
        <v>28459</v>
      </c>
      <c r="M35" s="7">
        <f t="shared" si="177"/>
        <v>28191</v>
      </c>
      <c r="N35" s="7">
        <f t="shared" si="177"/>
        <v>27306</v>
      </c>
      <c r="O35" s="7">
        <f t="shared" si="177"/>
        <v>25768</v>
      </c>
      <c r="P35" s="7">
        <f t="shared" si="177"/>
        <v>24221</v>
      </c>
      <c r="Q35" s="7">
        <f t="shared" si="177"/>
        <v>22430</v>
      </c>
      <c r="S35" s="14" t="s">
        <v>44</v>
      </c>
      <c r="T35" s="85">
        <f>'⓪基礎データ設定'!C16</f>
        <v>154</v>
      </c>
      <c r="U35" s="85">
        <f>'⓪基礎データ設定'!D16</f>
        <v>152</v>
      </c>
      <c r="V35" s="85">
        <f>'⓪基礎データ設定'!E16</f>
        <v>2</v>
      </c>
      <c r="W35" s="85">
        <f>'⓪基礎データ設定'!F16</f>
        <v>2011</v>
      </c>
      <c r="X35" s="85">
        <f>'⓪基礎データ設定'!G16</f>
        <v>321</v>
      </c>
      <c r="Y35" s="85">
        <f>'⓪基礎データ設定'!H16</f>
        <v>1156</v>
      </c>
      <c r="Z35" s="85">
        <f>'⓪基礎データ設定'!I16</f>
        <v>534</v>
      </c>
      <c r="AA35" s="13"/>
      <c r="AW35" s="14" t="s">
        <v>44</v>
      </c>
      <c r="AX35" s="9">
        <f t="shared" si="125"/>
        <v>154</v>
      </c>
      <c r="AY35" s="9">
        <f t="shared" si="123"/>
        <v>152</v>
      </c>
      <c r="AZ35" s="9">
        <f t="shared" si="123"/>
        <v>2</v>
      </c>
      <c r="BA35" s="9">
        <f t="shared" si="123"/>
        <v>2011</v>
      </c>
      <c r="BB35" s="9">
        <f t="shared" si="123"/>
        <v>321</v>
      </c>
      <c r="BC35" s="9">
        <f t="shared" si="123"/>
        <v>1156</v>
      </c>
      <c r="BD35" s="9">
        <f t="shared" si="123"/>
        <v>534</v>
      </c>
      <c r="BE35" s="13"/>
      <c r="BH35" s="6" t="s">
        <v>44</v>
      </c>
      <c r="BI35" s="7">
        <f t="shared" si="126"/>
        <v>31568</v>
      </c>
      <c r="BJ35" s="33" t="s">
        <v>98</v>
      </c>
      <c r="BK35" s="28" t="s">
        <v>44</v>
      </c>
      <c r="BL35" s="28">
        <f t="shared" si="127"/>
        <v>48.614719999999998</v>
      </c>
      <c r="BM35" s="28">
        <f t="shared" si="128"/>
        <v>47.983359999999998</v>
      </c>
      <c r="BN35" s="28">
        <f t="shared" si="129"/>
        <v>0.63136000000000003</v>
      </c>
      <c r="BO35" s="28">
        <f t="shared" si="130"/>
        <v>634.83248000000003</v>
      </c>
      <c r="BP35" s="28">
        <f t="shared" si="131"/>
        <v>101.33328</v>
      </c>
      <c r="BQ35" s="28">
        <f t="shared" si="132"/>
        <v>364.92608000000001</v>
      </c>
      <c r="BR35" s="28">
        <f t="shared" si="133"/>
        <v>168.57311999999999</v>
      </c>
      <c r="BS35" s="4"/>
      <c r="BT35" s="4"/>
      <c r="BU35" s="4"/>
      <c r="BX35" s="6" t="s">
        <v>44</v>
      </c>
      <c r="BY35" s="5">
        <f t="shared" si="117"/>
        <v>28459</v>
      </c>
      <c r="BZ35" s="33" t="s">
        <v>98</v>
      </c>
      <c r="CA35" s="28" t="s">
        <v>44</v>
      </c>
      <c r="CB35" s="28">
        <f t="shared" si="134"/>
        <v>43.826860000000003</v>
      </c>
      <c r="CC35" s="28">
        <f t="shared" si="135"/>
        <v>43.257680000000001</v>
      </c>
      <c r="CD35" s="28">
        <f t="shared" si="136"/>
        <v>0.56918000000000002</v>
      </c>
      <c r="CE35" s="28">
        <f t="shared" si="137"/>
        <v>572.31048999999996</v>
      </c>
      <c r="CF35" s="28">
        <f t="shared" si="138"/>
        <v>91.353390000000005</v>
      </c>
      <c r="CG35" s="28">
        <f t="shared" si="139"/>
        <v>328.98604</v>
      </c>
      <c r="CH35" s="28">
        <f t="shared" si="140"/>
        <v>151.97105999999999</v>
      </c>
      <c r="CI35" s="4"/>
      <c r="CJ35" s="4"/>
      <c r="CK35" s="4"/>
      <c r="CL35" s="4"/>
      <c r="CM35" s="4"/>
      <c r="CO35" s="6" t="s">
        <v>44</v>
      </c>
      <c r="CP35" s="36">
        <f t="shared" si="118"/>
        <v>28191</v>
      </c>
      <c r="CQ35" s="33" t="s">
        <v>98</v>
      </c>
      <c r="CR35" s="28" t="s">
        <v>44</v>
      </c>
      <c r="CS35" s="28">
        <f t="shared" si="141"/>
        <v>43.414140000000003</v>
      </c>
      <c r="CT35" s="28">
        <f t="shared" si="142"/>
        <v>42.850320000000004</v>
      </c>
      <c r="CU35" s="28">
        <f t="shared" si="143"/>
        <v>0.56381999999999999</v>
      </c>
      <c r="CV35" s="28">
        <f t="shared" si="144"/>
        <v>566.92101000000002</v>
      </c>
      <c r="CW35" s="28">
        <f t="shared" si="145"/>
        <v>90.493110000000001</v>
      </c>
      <c r="CX35" s="28">
        <f t="shared" si="146"/>
        <v>325.88796000000002</v>
      </c>
      <c r="CY35" s="28">
        <f t="shared" si="147"/>
        <v>150.53994</v>
      </c>
      <c r="CZ35" s="4"/>
      <c r="DA35" s="4"/>
      <c r="DB35" s="4"/>
      <c r="DC35" s="4"/>
      <c r="DD35" s="4"/>
      <c r="DF35" s="6" t="s">
        <v>44</v>
      </c>
      <c r="DG35" s="36">
        <f t="shared" si="119"/>
        <v>27306</v>
      </c>
      <c r="DH35" s="33" t="s">
        <v>98</v>
      </c>
      <c r="DI35" s="28" t="s">
        <v>44</v>
      </c>
      <c r="DJ35" s="28">
        <f t="shared" si="148"/>
        <v>42.05124</v>
      </c>
      <c r="DK35" s="28">
        <f t="shared" si="149"/>
        <v>41.505119999999998</v>
      </c>
      <c r="DL35" s="28">
        <f t="shared" si="150"/>
        <v>0.54612000000000005</v>
      </c>
      <c r="DM35" s="28">
        <f t="shared" si="151"/>
        <v>549.12365999999997</v>
      </c>
      <c r="DN35" s="28">
        <f t="shared" si="152"/>
        <v>87.652259999999998</v>
      </c>
      <c r="DO35" s="28">
        <f t="shared" si="153"/>
        <v>315.65735999999998</v>
      </c>
      <c r="DP35" s="28">
        <f t="shared" si="154"/>
        <v>145.81404000000001</v>
      </c>
      <c r="DQ35" s="4"/>
      <c r="DR35" s="4"/>
      <c r="DS35" s="4"/>
      <c r="DT35" s="4"/>
      <c r="DU35" s="4"/>
      <c r="DW35" s="6" t="s">
        <v>44</v>
      </c>
      <c r="DX35" s="36">
        <f t="shared" si="120"/>
        <v>25768</v>
      </c>
      <c r="DY35" s="33" t="s">
        <v>98</v>
      </c>
      <c r="DZ35" s="28" t="s">
        <v>44</v>
      </c>
      <c r="EA35" s="28">
        <f t="shared" si="155"/>
        <v>39.682720000000003</v>
      </c>
      <c r="EB35" s="28">
        <f t="shared" si="156"/>
        <v>39.167360000000002</v>
      </c>
      <c r="EC35" s="28">
        <f t="shared" si="157"/>
        <v>0.51536000000000004</v>
      </c>
      <c r="ED35" s="28">
        <f t="shared" si="158"/>
        <v>518.19448</v>
      </c>
      <c r="EE35" s="28">
        <f t="shared" si="159"/>
        <v>82.715280000000007</v>
      </c>
      <c r="EF35" s="28">
        <f t="shared" si="160"/>
        <v>297.87808000000001</v>
      </c>
      <c r="EG35" s="28">
        <f t="shared" si="161"/>
        <v>137.60112000000001</v>
      </c>
      <c r="EH35" s="4"/>
      <c r="EI35" s="4"/>
      <c r="EJ35" s="4"/>
      <c r="EK35" s="4"/>
      <c r="EL35" s="4"/>
      <c r="EN35" s="6" t="s">
        <v>44</v>
      </c>
      <c r="EO35" s="36">
        <f t="shared" si="121"/>
        <v>24221</v>
      </c>
      <c r="EP35" s="33" t="s">
        <v>98</v>
      </c>
      <c r="EQ35" s="28" t="s">
        <v>44</v>
      </c>
      <c r="ER35" s="28">
        <f t="shared" si="162"/>
        <v>37.300339999999998</v>
      </c>
      <c r="ES35" s="28">
        <f t="shared" si="163"/>
        <v>36.815919999999998</v>
      </c>
      <c r="ET35" s="28">
        <f t="shared" si="164"/>
        <v>0.48442000000000002</v>
      </c>
      <c r="EU35" s="28">
        <f t="shared" si="165"/>
        <v>487.08430999999996</v>
      </c>
      <c r="EV35" s="28">
        <f t="shared" si="166"/>
        <v>77.749409999999997</v>
      </c>
      <c r="EW35" s="28">
        <f t="shared" si="167"/>
        <v>279.99475999999999</v>
      </c>
      <c r="EX35" s="28">
        <f t="shared" si="168"/>
        <v>129.34013999999999</v>
      </c>
      <c r="EY35" s="4"/>
      <c r="EZ35" s="4"/>
      <c r="FA35" s="4"/>
      <c r="FB35" s="4"/>
      <c r="FC35" s="4"/>
      <c r="FE35" s="6" t="s">
        <v>44</v>
      </c>
      <c r="FF35" s="36">
        <f t="shared" si="122"/>
        <v>22430</v>
      </c>
      <c r="FG35" s="33" t="s">
        <v>98</v>
      </c>
      <c r="FH35" s="28" t="s">
        <v>44</v>
      </c>
      <c r="FI35" s="28">
        <f t="shared" si="169"/>
        <v>34.542200000000001</v>
      </c>
      <c r="FJ35" s="28">
        <f t="shared" si="170"/>
        <v>34.093600000000002</v>
      </c>
      <c r="FK35" s="28">
        <f t="shared" si="171"/>
        <v>0.4486</v>
      </c>
      <c r="FL35" s="28">
        <f t="shared" si="172"/>
        <v>451.06729999999999</v>
      </c>
      <c r="FM35" s="28">
        <f t="shared" si="173"/>
        <v>72.000299999999996</v>
      </c>
      <c r="FN35" s="28">
        <f t="shared" si="174"/>
        <v>259.29079999999999</v>
      </c>
      <c r="FO35" s="28">
        <f t="shared" si="175"/>
        <v>119.7762</v>
      </c>
      <c r="FP35" s="4"/>
    </row>
    <row r="36" spans="1:172" x14ac:dyDescent="0.2">
      <c r="A36" t="s">
        <v>11</v>
      </c>
      <c r="B36" s="114">
        <f>①データ貼り付け!B36</f>
        <v>18436</v>
      </c>
      <c r="C36" s="114">
        <f>①データ貼り付け!C36</f>
        <v>16771</v>
      </c>
      <c r="D36" s="114">
        <f>①データ貼り付け!D36</f>
        <v>16109</v>
      </c>
      <c r="E36" s="114">
        <f>①データ貼り付け!E36</f>
        <v>14564</v>
      </c>
      <c r="F36" s="114">
        <f>①データ貼り付け!F36</f>
        <v>13608</v>
      </c>
      <c r="G36" s="114">
        <f>①データ貼り付け!G36</f>
        <v>12313</v>
      </c>
      <c r="H36" s="114">
        <f>①データ貼り付け!H36</f>
        <v>11723</v>
      </c>
      <c r="J36" s="6" t="s">
        <v>56</v>
      </c>
      <c r="K36" s="7">
        <f t="shared" ref="K36:Q36" si="178">SUM(B40:B41)</f>
        <v>42812</v>
      </c>
      <c r="L36" s="7">
        <f t="shared" si="178"/>
        <v>35743</v>
      </c>
      <c r="M36" s="7">
        <f t="shared" si="178"/>
        <v>30252</v>
      </c>
      <c r="N36" s="7">
        <f t="shared" si="178"/>
        <v>27294</v>
      </c>
      <c r="O36" s="7">
        <f t="shared" si="178"/>
        <v>27104</v>
      </c>
      <c r="P36" s="7">
        <f t="shared" si="178"/>
        <v>26456</v>
      </c>
      <c r="Q36" s="7">
        <f t="shared" si="178"/>
        <v>25097</v>
      </c>
      <c r="S36" s="14" t="s">
        <v>56</v>
      </c>
      <c r="T36" s="85">
        <f>'⓪基礎データ設定'!C17</f>
        <v>248</v>
      </c>
      <c r="U36" s="85">
        <f>'⓪基礎データ設定'!D17</f>
        <v>245</v>
      </c>
      <c r="V36" s="85">
        <f>'⓪基礎データ設定'!E17</f>
        <v>3</v>
      </c>
      <c r="W36" s="85">
        <f>'⓪基礎データ設定'!F17</f>
        <v>2544</v>
      </c>
      <c r="X36" s="85">
        <f>'⓪基礎データ設定'!G17</f>
        <v>464</v>
      </c>
      <c r="Y36" s="85">
        <f>'⓪基礎データ設定'!H17</f>
        <v>1449</v>
      </c>
      <c r="Z36" s="85">
        <f>'⓪基礎データ設定'!I17</f>
        <v>631</v>
      </c>
      <c r="AA36" s="13"/>
      <c r="AW36" s="14" t="s">
        <v>56</v>
      </c>
      <c r="AX36" s="9">
        <f t="shared" si="125"/>
        <v>248</v>
      </c>
      <c r="AY36" s="9">
        <f t="shared" si="123"/>
        <v>245</v>
      </c>
      <c r="AZ36" s="9">
        <f t="shared" si="123"/>
        <v>3</v>
      </c>
      <c r="BA36" s="9">
        <f t="shared" si="123"/>
        <v>2544</v>
      </c>
      <c r="BB36" s="9">
        <f t="shared" si="123"/>
        <v>464</v>
      </c>
      <c r="BC36" s="9">
        <f t="shared" si="123"/>
        <v>1449</v>
      </c>
      <c r="BD36" s="9">
        <f t="shared" si="123"/>
        <v>631</v>
      </c>
      <c r="BE36" s="13"/>
      <c r="BH36" s="6" t="s">
        <v>56</v>
      </c>
      <c r="BI36" s="7">
        <f t="shared" si="126"/>
        <v>42812</v>
      </c>
      <c r="BJ36" s="33" t="s">
        <v>98</v>
      </c>
      <c r="BK36" s="28" t="s">
        <v>56</v>
      </c>
      <c r="BL36" s="28">
        <f t="shared" si="127"/>
        <v>106.17376</v>
      </c>
      <c r="BM36" s="28">
        <f t="shared" si="128"/>
        <v>104.88939999999999</v>
      </c>
      <c r="BN36" s="28">
        <f t="shared" si="129"/>
        <v>1.2843599999999999</v>
      </c>
      <c r="BO36" s="28">
        <f t="shared" si="130"/>
        <v>1089.1372799999999</v>
      </c>
      <c r="BP36" s="28">
        <f t="shared" si="131"/>
        <v>198.64768000000001</v>
      </c>
      <c r="BQ36" s="28">
        <f t="shared" si="132"/>
        <v>620.34587999999997</v>
      </c>
      <c r="BR36" s="28">
        <f t="shared" si="133"/>
        <v>270.14371999999997</v>
      </c>
      <c r="BS36" s="4"/>
      <c r="BT36" s="4"/>
      <c r="BU36" s="4"/>
      <c r="BX36" s="6" t="s">
        <v>56</v>
      </c>
      <c r="BY36" s="5">
        <f t="shared" si="117"/>
        <v>35743</v>
      </c>
      <c r="BZ36" s="33" t="s">
        <v>98</v>
      </c>
      <c r="CA36" s="28" t="s">
        <v>56</v>
      </c>
      <c r="CB36" s="28">
        <f t="shared" si="134"/>
        <v>88.64264</v>
      </c>
      <c r="CC36" s="28">
        <f t="shared" si="135"/>
        <v>87.570350000000005</v>
      </c>
      <c r="CD36" s="28">
        <f t="shared" si="136"/>
        <v>1.07229</v>
      </c>
      <c r="CE36" s="28">
        <f t="shared" si="137"/>
        <v>909.30192</v>
      </c>
      <c r="CF36" s="28">
        <f t="shared" si="138"/>
        <v>165.84752</v>
      </c>
      <c r="CG36" s="28">
        <f t="shared" si="139"/>
        <v>517.91606999999999</v>
      </c>
      <c r="CH36" s="28">
        <f t="shared" si="140"/>
        <v>225.53833</v>
      </c>
      <c r="CI36" s="4"/>
      <c r="CJ36" s="4"/>
      <c r="CK36" s="4"/>
      <c r="CL36" s="4"/>
      <c r="CM36" s="4"/>
      <c r="CO36" s="6" t="s">
        <v>56</v>
      </c>
      <c r="CP36" s="36">
        <f t="shared" si="118"/>
        <v>30252</v>
      </c>
      <c r="CQ36" s="33" t="s">
        <v>98</v>
      </c>
      <c r="CR36" s="28" t="s">
        <v>56</v>
      </c>
      <c r="CS36" s="28">
        <f t="shared" si="141"/>
        <v>75.024960000000007</v>
      </c>
      <c r="CT36" s="28">
        <f t="shared" si="142"/>
        <v>74.117400000000004</v>
      </c>
      <c r="CU36" s="28">
        <f t="shared" si="143"/>
        <v>0.90756000000000003</v>
      </c>
      <c r="CV36" s="28">
        <f t="shared" si="144"/>
        <v>769.61087999999995</v>
      </c>
      <c r="CW36" s="28">
        <f t="shared" si="145"/>
        <v>140.36928</v>
      </c>
      <c r="CX36" s="28">
        <f t="shared" si="146"/>
        <v>438.35147999999998</v>
      </c>
      <c r="CY36" s="28">
        <f t="shared" si="147"/>
        <v>190.89012</v>
      </c>
      <c r="CZ36" s="4"/>
      <c r="DA36" s="4"/>
      <c r="DB36" s="4"/>
      <c r="DC36" s="4"/>
      <c r="DD36" s="4"/>
      <c r="DF36" s="6" t="s">
        <v>56</v>
      </c>
      <c r="DG36" s="36">
        <f t="shared" si="119"/>
        <v>27294</v>
      </c>
      <c r="DH36" s="33" t="s">
        <v>98</v>
      </c>
      <c r="DI36" s="28" t="s">
        <v>56</v>
      </c>
      <c r="DJ36" s="28">
        <f t="shared" si="148"/>
        <v>67.689120000000003</v>
      </c>
      <c r="DK36" s="28">
        <f t="shared" si="149"/>
        <v>66.8703</v>
      </c>
      <c r="DL36" s="28">
        <f t="shared" si="150"/>
        <v>0.81881999999999999</v>
      </c>
      <c r="DM36" s="28">
        <f t="shared" si="151"/>
        <v>694.35936000000004</v>
      </c>
      <c r="DN36" s="28">
        <f t="shared" si="152"/>
        <v>126.64416</v>
      </c>
      <c r="DO36" s="28">
        <f t="shared" si="153"/>
        <v>395.49006000000003</v>
      </c>
      <c r="DP36" s="28">
        <f t="shared" si="154"/>
        <v>172.22514000000001</v>
      </c>
      <c r="DQ36" s="4"/>
      <c r="DR36" s="4"/>
      <c r="DS36" s="4"/>
      <c r="DT36" s="4"/>
      <c r="DU36" s="4"/>
      <c r="DW36" s="6" t="s">
        <v>56</v>
      </c>
      <c r="DX36" s="36">
        <f t="shared" si="120"/>
        <v>27104</v>
      </c>
      <c r="DY36" s="33" t="s">
        <v>98</v>
      </c>
      <c r="DZ36" s="28" t="s">
        <v>56</v>
      </c>
      <c r="EA36" s="28">
        <f t="shared" si="155"/>
        <v>67.217919999999992</v>
      </c>
      <c r="EB36" s="28">
        <f t="shared" si="156"/>
        <v>66.404799999999994</v>
      </c>
      <c r="EC36" s="28">
        <f t="shared" si="157"/>
        <v>0.81311999999999995</v>
      </c>
      <c r="ED36" s="28">
        <f t="shared" si="158"/>
        <v>689.52575999999999</v>
      </c>
      <c r="EE36" s="28">
        <f t="shared" si="159"/>
        <v>125.76255999999999</v>
      </c>
      <c r="EF36" s="28">
        <f t="shared" si="160"/>
        <v>392.73696000000001</v>
      </c>
      <c r="EG36" s="28">
        <f t="shared" si="161"/>
        <v>171.02624</v>
      </c>
      <c r="EH36" s="4"/>
      <c r="EI36" s="4"/>
      <c r="EJ36" s="4"/>
      <c r="EK36" s="4"/>
      <c r="EL36" s="4"/>
      <c r="EN36" s="6" t="s">
        <v>56</v>
      </c>
      <c r="EO36" s="36">
        <f t="shared" si="121"/>
        <v>26456</v>
      </c>
      <c r="EP36" s="33" t="s">
        <v>98</v>
      </c>
      <c r="EQ36" s="28" t="s">
        <v>56</v>
      </c>
      <c r="ER36" s="28">
        <f t="shared" si="162"/>
        <v>65.610879999999995</v>
      </c>
      <c r="ES36" s="28">
        <f t="shared" si="163"/>
        <v>64.8172</v>
      </c>
      <c r="ET36" s="28">
        <f t="shared" si="164"/>
        <v>0.79368000000000005</v>
      </c>
      <c r="EU36" s="28">
        <f t="shared" si="165"/>
        <v>673.04064000000005</v>
      </c>
      <c r="EV36" s="28">
        <f t="shared" si="166"/>
        <v>122.75584000000001</v>
      </c>
      <c r="EW36" s="28">
        <f t="shared" si="167"/>
        <v>383.34744000000001</v>
      </c>
      <c r="EX36" s="28">
        <f t="shared" si="168"/>
        <v>166.93736000000001</v>
      </c>
      <c r="EY36" s="4"/>
      <c r="EZ36" s="4"/>
      <c r="FA36" s="4"/>
      <c r="FB36" s="4"/>
      <c r="FC36" s="4"/>
      <c r="FE36" s="6" t="s">
        <v>56</v>
      </c>
      <c r="FF36" s="36">
        <f t="shared" si="122"/>
        <v>25097</v>
      </c>
      <c r="FG36" s="33" t="s">
        <v>98</v>
      </c>
      <c r="FH36" s="28" t="s">
        <v>56</v>
      </c>
      <c r="FI36" s="28">
        <f t="shared" si="169"/>
        <v>62.240560000000002</v>
      </c>
      <c r="FJ36" s="28">
        <f t="shared" si="170"/>
        <v>61.487650000000002</v>
      </c>
      <c r="FK36" s="28">
        <f t="shared" si="171"/>
        <v>0.75290999999999997</v>
      </c>
      <c r="FL36" s="28">
        <f t="shared" si="172"/>
        <v>638.46767999999997</v>
      </c>
      <c r="FM36" s="28">
        <f t="shared" si="173"/>
        <v>116.45008</v>
      </c>
      <c r="FN36" s="28">
        <f t="shared" si="174"/>
        <v>363.65553</v>
      </c>
      <c r="FO36" s="28">
        <f t="shared" si="175"/>
        <v>158.36206999999999</v>
      </c>
      <c r="FP36" s="4"/>
    </row>
    <row r="37" spans="1:172" x14ac:dyDescent="0.2">
      <c r="A37" t="s">
        <v>12</v>
      </c>
      <c r="B37" s="114">
        <f>①データ貼り付け!B37</f>
        <v>23766</v>
      </c>
      <c r="C37" s="114">
        <f>①データ貼り付け!C37</f>
        <v>24246</v>
      </c>
      <c r="D37" s="114">
        <f>①データ貼り付け!D37</f>
        <v>22150</v>
      </c>
      <c r="E37" s="114">
        <f>①データ貼り付け!E37</f>
        <v>21335</v>
      </c>
      <c r="F37" s="114">
        <f>①データ貼り付け!F37</f>
        <v>19368</v>
      </c>
      <c r="G37" s="114">
        <f>①データ貼り付け!G37</f>
        <v>18108</v>
      </c>
      <c r="H37" s="114">
        <f>①データ貼り付け!H37</f>
        <v>16404</v>
      </c>
      <c r="J37" s="6" t="s">
        <v>45</v>
      </c>
      <c r="K37" s="7">
        <f t="shared" ref="K37:Q37" si="179">SUM(B42:B43)</f>
        <v>41386</v>
      </c>
      <c r="L37" s="7">
        <f t="shared" si="179"/>
        <v>45443</v>
      </c>
      <c r="M37" s="7">
        <f t="shared" si="179"/>
        <v>42912</v>
      </c>
      <c r="N37" s="7">
        <f t="shared" si="179"/>
        <v>36006</v>
      </c>
      <c r="O37" s="7">
        <f t="shared" si="179"/>
        <v>30519</v>
      </c>
      <c r="P37" s="7">
        <f t="shared" si="179"/>
        <v>27570</v>
      </c>
      <c r="Q37" s="7">
        <f t="shared" si="179"/>
        <v>27449</v>
      </c>
      <c r="S37" s="14" t="s">
        <v>45</v>
      </c>
      <c r="T37" s="85">
        <f>'⓪基礎データ設定'!C18</f>
        <v>464</v>
      </c>
      <c r="U37" s="85">
        <f>'⓪基礎データ設定'!D18</f>
        <v>457</v>
      </c>
      <c r="V37" s="85">
        <f>'⓪基礎データ設定'!E18</f>
        <v>7</v>
      </c>
      <c r="W37" s="85">
        <f>'⓪基礎データ設定'!F18</f>
        <v>3315</v>
      </c>
      <c r="X37" s="85">
        <f>'⓪基礎データ設定'!G18</f>
        <v>727</v>
      </c>
      <c r="Y37" s="85">
        <f>'⓪基礎データ設定'!H18</f>
        <v>1856</v>
      </c>
      <c r="Z37" s="85">
        <f>'⓪基礎データ設定'!I18</f>
        <v>733</v>
      </c>
      <c r="AA37" s="13"/>
      <c r="AW37" s="14" t="s">
        <v>45</v>
      </c>
      <c r="AX37" s="9">
        <f t="shared" si="125"/>
        <v>464</v>
      </c>
      <c r="AY37" s="9">
        <f t="shared" si="123"/>
        <v>457</v>
      </c>
      <c r="AZ37" s="9">
        <f t="shared" si="123"/>
        <v>7</v>
      </c>
      <c r="BA37" s="9">
        <f t="shared" si="123"/>
        <v>3315</v>
      </c>
      <c r="BB37" s="9">
        <f t="shared" si="123"/>
        <v>727</v>
      </c>
      <c r="BC37" s="9">
        <f t="shared" si="123"/>
        <v>1856</v>
      </c>
      <c r="BD37" s="9">
        <f t="shared" si="123"/>
        <v>733</v>
      </c>
      <c r="BE37" s="13"/>
      <c r="BH37" s="6" t="s">
        <v>45</v>
      </c>
      <c r="BI37" s="7">
        <f t="shared" si="126"/>
        <v>41386</v>
      </c>
      <c r="BJ37" s="33" t="s">
        <v>98</v>
      </c>
      <c r="BK37" s="28" t="s">
        <v>45</v>
      </c>
      <c r="BL37" s="28">
        <f t="shared" si="127"/>
        <v>192.03103999999999</v>
      </c>
      <c r="BM37" s="28">
        <f t="shared" si="128"/>
        <v>189.13401999999999</v>
      </c>
      <c r="BN37" s="28">
        <f t="shared" si="129"/>
        <v>2.8970199999999999</v>
      </c>
      <c r="BO37" s="28">
        <f t="shared" si="130"/>
        <v>1372.3597599999998</v>
      </c>
      <c r="BP37" s="28">
        <f t="shared" si="131"/>
        <v>300.87621999999999</v>
      </c>
      <c r="BQ37" s="28">
        <f t="shared" si="132"/>
        <v>768.12415999999996</v>
      </c>
      <c r="BR37" s="28">
        <f t="shared" si="133"/>
        <v>303.35937999999999</v>
      </c>
      <c r="BS37" s="4"/>
      <c r="BT37" s="4"/>
      <c r="BU37" s="4"/>
      <c r="BX37" s="6" t="s">
        <v>45</v>
      </c>
      <c r="BY37" s="5">
        <f t="shared" si="117"/>
        <v>45443</v>
      </c>
      <c r="BZ37" s="33" t="s">
        <v>98</v>
      </c>
      <c r="CA37" s="28" t="s">
        <v>45</v>
      </c>
      <c r="CB37" s="28">
        <f t="shared" si="134"/>
        <v>210.85551999999998</v>
      </c>
      <c r="CC37" s="28">
        <f t="shared" si="135"/>
        <v>207.67451</v>
      </c>
      <c r="CD37" s="28">
        <f t="shared" si="136"/>
        <v>3.1810100000000001</v>
      </c>
      <c r="CE37" s="28">
        <f t="shared" si="137"/>
        <v>1506.8898799999999</v>
      </c>
      <c r="CF37" s="28">
        <f t="shared" si="138"/>
        <v>330.37061</v>
      </c>
      <c r="CG37" s="28">
        <f t="shared" si="139"/>
        <v>843.42208000000005</v>
      </c>
      <c r="CH37" s="28">
        <f t="shared" si="140"/>
        <v>333.09719000000001</v>
      </c>
      <c r="CI37" s="4"/>
      <c r="CJ37" s="4"/>
      <c r="CK37" s="4"/>
      <c r="CL37" s="4"/>
      <c r="CM37" s="4"/>
      <c r="CO37" s="6" t="s">
        <v>45</v>
      </c>
      <c r="CP37" s="36">
        <f t="shared" si="118"/>
        <v>42912</v>
      </c>
      <c r="CQ37" s="33" t="s">
        <v>98</v>
      </c>
      <c r="CR37" s="28" t="s">
        <v>45</v>
      </c>
      <c r="CS37" s="28">
        <f t="shared" si="141"/>
        <v>199.11168000000001</v>
      </c>
      <c r="CT37" s="28">
        <f t="shared" si="142"/>
        <v>196.10784000000001</v>
      </c>
      <c r="CU37" s="28">
        <f t="shared" si="143"/>
        <v>3.0038399999999998</v>
      </c>
      <c r="CV37" s="28">
        <f t="shared" si="144"/>
        <v>1422.96192</v>
      </c>
      <c r="CW37" s="28">
        <f t="shared" si="145"/>
        <v>311.97023999999999</v>
      </c>
      <c r="CX37" s="28">
        <f t="shared" si="146"/>
        <v>796.44672000000003</v>
      </c>
      <c r="CY37" s="28">
        <f t="shared" si="147"/>
        <v>314.54496</v>
      </c>
      <c r="CZ37" s="4"/>
      <c r="DA37" s="4"/>
      <c r="DB37" s="4"/>
      <c r="DC37" s="4"/>
      <c r="DD37" s="4"/>
      <c r="DF37" s="6" t="s">
        <v>45</v>
      </c>
      <c r="DG37" s="36">
        <f t="shared" si="119"/>
        <v>36006</v>
      </c>
      <c r="DH37" s="33" t="s">
        <v>98</v>
      </c>
      <c r="DI37" s="28" t="s">
        <v>45</v>
      </c>
      <c r="DJ37" s="28">
        <f t="shared" si="148"/>
        <v>167.06783999999999</v>
      </c>
      <c r="DK37" s="28">
        <f t="shared" si="149"/>
        <v>164.54741999999999</v>
      </c>
      <c r="DL37" s="28">
        <f t="shared" si="150"/>
        <v>2.5204200000000001</v>
      </c>
      <c r="DM37" s="28">
        <f t="shared" si="151"/>
        <v>1193.9589599999999</v>
      </c>
      <c r="DN37" s="28">
        <f t="shared" si="152"/>
        <v>261.76362</v>
      </c>
      <c r="DO37" s="28">
        <f t="shared" si="153"/>
        <v>668.27135999999996</v>
      </c>
      <c r="DP37" s="28">
        <f t="shared" si="154"/>
        <v>263.92397999999997</v>
      </c>
      <c r="DQ37" s="4"/>
      <c r="DR37" s="4"/>
      <c r="DS37" s="4"/>
      <c r="DT37" s="4"/>
      <c r="DU37" s="4"/>
      <c r="DW37" s="6" t="s">
        <v>45</v>
      </c>
      <c r="DX37" s="36">
        <f t="shared" si="120"/>
        <v>30519</v>
      </c>
      <c r="DY37" s="33" t="s">
        <v>98</v>
      </c>
      <c r="DZ37" s="28" t="s">
        <v>45</v>
      </c>
      <c r="EA37" s="28">
        <f t="shared" si="155"/>
        <v>141.60816</v>
      </c>
      <c r="EB37" s="28">
        <f t="shared" si="156"/>
        <v>139.47183000000001</v>
      </c>
      <c r="EC37" s="28">
        <f t="shared" si="157"/>
        <v>2.1363300000000001</v>
      </c>
      <c r="ED37" s="28">
        <f t="shared" si="158"/>
        <v>1012.0100399999999</v>
      </c>
      <c r="EE37" s="28">
        <f t="shared" si="159"/>
        <v>221.87313</v>
      </c>
      <c r="EF37" s="28">
        <f t="shared" si="160"/>
        <v>566.43263999999999</v>
      </c>
      <c r="EG37" s="28">
        <f t="shared" si="161"/>
        <v>223.70427000000001</v>
      </c>
      <c r="EH37" s="4"/>
      <c r="EI37" s="4"/>
      <c r="EJ37" s="4"/>
      <c r="EK37" s="4"/>
      <c r="EL37" s="4"/>
      <c r="EN37" s="6" t="s">
        <v>45</v>
      </c>
      <c r="EO37" s="36">
        <f t="shared" si="121"/>
        <v>27570</v>
      </c>
      <c r="EP37" s="33" t="s">
        <v>98</v>
      </c>
      <c r="EQ37" s="28" t="s">
        <v>45</v>
      </c>
      <c r="ER37" s="28">
        <f t="shared" si="162"/>
        <v>127.9248</v>
      </c>
      <c r="ES37" s="28">
        <f t="shared" si="163"/>
        <v>125.9949</v>
      </c>
      <c r="ET37" s="28">
        <f t="shared" si="164"/>
        <v>1.9298999999999999</v>
      </c>
      <c r="EU37" s="28">
        <f t="shared" si="165"/>
        <v>914.22119999999995</v>
      </c>
      <c r="EV37" s="28">
        <f t="shared" si="166"/>
        <v>200.43389999999999</v>
      </c>
      <c r="EW37" s="28">
        <f t="shared" si="167"/>
        <v>511.69920000000002</v>
      </c>
      <c r="EX37" s="28">
        <f t="shared" si="168"/>
        <v>202.0881</v>
      </c>
      <c r="EY37" s="4"/>
      <c r="EZ37" s="4"/>
      <c r="FA37" s="4"/>
      <c r="FB37" s="4"/>
      <c r="FC37" s="4"/>
      <c r="FE37" s="6" t="s">
        <v>45</v>
      </c>
      <c r="FF37" s="36">
        <f t="shared" si="122"/>
        <v>27449</v>
      </c>
      <c r="FG37" s="33" t="s">
        <v>98</v>
      </c>
      <c r="FH37" s="28" t="s">
        <v>45</v>
      </c>
      <c r="FI37" s="28">
        <f t="shared" si="169"/>
        <v>127.36336</v>
      </c>
      <c r="FJ37" s="28">
        <f t="shared" si="170"/>
        <v>125.44193</v>
      </c>
      <c r="FK37" s="28">
        <f t="shared" si="171"/>
        <v>1.92143</v>
      </c>
      <c r="FL37" s="28">
        <f t="shared" si="172"/>
        <v>910.20884000000001</v>
      </c>
      <c r="FM37" s="28">
        <f t="shared" si="173"/>
        <v>199.55422999999999</v>
      </c>
      <c r="FN37" s="28">
        <f t="shared" si="174"/>
        <v>509.45344</v>
      </c>
      <c r="FO37" s="28">
        <f t="shared" si="175"/>
        <v>201.20116999999999</v>
      </c>
      <c r="FP37" s="4"/>
    </row>
    <row r="38" spans="1:172" x14ac:dyDescent="0.2">
      <c r="A38" t="s">
        <v>13</v>
      </c>
      <c r="B38" s="114">
        <f>①データ貼り付け!B38</f>
        <v>15367</v>
      </c>
      <c r="C38" s="114">
        <f>①データ貼り付け!C38</f>
        <v>14629</v>
      </c>
      <c r="D38" s="114">
        <f>①データ貼り付け!D38</f>
        <v>14962</v>
      </c>
      <c r="E38" s="114">
        <f>①データ貼り付け!E38</f>
        <v>13739</v>
      </c>
      <c r="F38" s="114">
        <f>①データ貼り付け!F38</f>
        <v>13262</v>
      </c>
      <c r="G38" s="114">
        <f>①データ貼り付け!G38</f>
        <v>12095</v>
      </c>
      <c r="H38" s="114">
        <f>①データ貼り付け!H38</f>
        <v>11325</v>
      </c>
      <c r="J38" s="6" t="s">
        <v>46</v>
      </c>
      <c r="K38" s="7">
        <f t="shared" ref="K38:Q38" si="180">SUM(B44:B45)</f>
        <v>33669</v>
      </c>
      <c r="L38" s="7">
        <f t="shared" si="180"/>
        <v>34503</v>
      </c>
      <c r="M38" s="7">
        <f t="shared" si="180"/>
        <v>39909</v>
      </c>
      <c r="N38" s="7">
        <f t="shared" si="180"/>
        <v>44013</v>
      </c>
      <c r="O38" s="7">
        <f t="shared" si="180"/>
        <v>41731</v>
      </c>
      <c r="P38" s="7">
        <f t="shared" si="180"/>
        <v>35217</v>
      </c>
      <c r="Q38" s="7">
        <f t="shared" si="180"/>
        <v>30054</v>
      </c>
      <c r="S38" s="14" t="s">
        <v>46</v>
      </c>
      <c r="T38" s="85">
        <f>'⓪基礎データ設定'!C19</f>
        <v>915</v>
      </c>
      <c r="U38" s="85">
        <f>'⓪基礎データ設定'!D19</f>
        <v>906</v>
      </c>
      <c r="V38" s="85">
        <f>'⓪基礎データ設定'!E19</f>
        <v>9</v>
      </c>
      <c r="W38" s="85">
        <f>'⓪基礎データ設定'!F19</f>
        <v>4917</v>
      </c>
      <c r="X38" s="85">
        <f>'⓪基礎データ設定'!G19</f>
        <v>1259</v>
      </c>
      <c r="Y38" s="85">
        <f>'⓪基礎データ設定'!H19</f>
        <v>2708</v>
      </c>
      <c r="Z38" s="85">
        <f>'⓪基礎データ設定'!I19</f>
        <v>950</v>
      </c>
      <c r="AA38" s="13"/>
      <c r="AW38" s="14" t="s">
        <v>46</v>
      </c>
      <c r="AX38" s="9">
        <f t="shared" si="125"/>
        <v>915</v>
      </c>
      <c r="AY38" s="9">
        <f t="shared" si="123"/>
        <v>906</v>
      </c>
      <c r="AZ38" s="9">
        <f t="shared" si="123"/>
        <v>9</v>
      </c>
      <c r="BA38" s="9">
        <f t="shared" si="123"/>
        <v>4917</v>
      </c>
      <c r="BB38" s="9">
        <f t="shared" si="123"/>
        <v>1259</v>
      </c>
      <c r="BC38" s="9">
        <f t="shared" si="123"/>
        <v>2708</v>
      </c>
      <c r="BD38" s="9">
        <f t="shared" si="123"/>
        <v>950</v>
      </c>
      <c r="BE38" s="13"/>
      <c r="BH38" s="6" t="s">
        <v>46</v>
      </c>
      <c r="BI38" s="7">
        <f t="shared" si="126"/>
        <v>33669</v>
      </c>
      <c r="BJ38" s="33" t="s">
        <v>98</v>
      </c>
      <c r="BK38" s="28" t="s">
        <v>46</v>
      </c>
      <c r="BL38" s="28">
        <f t="shared" si="127"/>
        <v>308.07135</v>
      </c>
      <c r="BM38" s="28">
        <f t="shared" si="128"/>
        <v>305.04113999999998</v>
      </c>
      <c r="BN38" s="28">
        <f t="shared" si="129"/>
        <v>3.0302099999999998</v>
      </c>
      <c r="BO38" s="28">
        <f t="shared" si="130"/>
        <v>1655.5047300000001</v>
      </c>
      <c r="BP38" s="28">
        <f t="shared" si="131"/>
        <v>423.89271000000002</v>
      </c>
      <c r="BQ38" s="28">
        <f t="shared" si="132"/>
        <v>911.75652000000002</v>
      </c>
      <c r="BR38" s="28">
        <f t="shared" si="133"/>
        <v>319.85550000000001</v>
      </c>
      <c r="BS38" s="4"/>
      <c r="BT38" s="4"/>
      <c r="BU38" s="4"/>
      <c r="BX38" s="6" t="s">
        <v>46</v>
      </c>
      <c r="BY38" s="5">
        <f t="shared" si="117"/>
        <v>34503</v>
      </c>
      <c r="BZ38" s="33" t="s">
        <v>98</v>
      </c>
      <c r="CA38" s="28" t="s">
        <v>46</v>
      </c>
      <c r="CB38" s="28">
        <f t="shared" si="134"/>
        <v>315.70245</v>
      </c>
      <c r="CC38" s="28">
        <f t="shared" si="135"/>
        <v>312.59717999999998</v>
      </c>
      <c r="CD38" s="28">
        <f t="shared" si="136"/>
        <v>3.10527</v>
      </c>
      <c r="CE38" s="28">
        <f t="shared" si="137"/>
        <v>1696.51251</v>
      </c>
      <c r="CF38" s="28">
        <f t="shared" si="138"/>
        <v>434.39276999999998</v>
      </c>
      <c r="CG38" s="28">
        <f t="shared" si="139"/>
        <v>934.34123999999997</v>
      </c>
      <c r="CH38" s="28">
        <f t="shared" si="140"/>
        <v>327.77850000000001</v>
      </c>
      <c r="CI38" s="4"/>
      <c r="CJ38" s="4"/>
      <c r="CK38" s="4"/>
      <c r="CL38" s="4"/>
      <c r="CM38" s="4"/>
      <c r="CO38" s="6" t="s">
        <v>46</v>
      </c>
      <c r="CP38" s="36">
        <f t="shared" si="118"/>
        <v>39909</v>
      </c>
      <c r="CQ38" s="33" t="s">
        <v>98</v>
      </c>
      <c r="CR38" s="28" t="s">
        <v>46</v>
      </c>
      <c r="CS38" s="28">
        <f t="shared" si="141"/>
        <v>365.16735</v>
      </c>
      <c r="CT38" s="28">
        <f t="shared" si="142"/>
        <v>361.57553999999999</v>
      </c>
      <c r="CU38" s="28">
        <f t="shared" si="143"/>
        <v>3.5918100000000002</v>
      </c>
      <c r="CV38" s="28">
        <f t="shared" si="144"/>
        <v>1962.3255300000001</v>
      </c>
      <c r="CW38" s="28">
        <f t="shared" si="145"/>
        <v>502.45431000000002</v>
      </c>
      <c r="CX38" s="28">
        <f t="shared" si="146"/>
        <v>1080.7357199999999</v>
      </c>
      <c r="CY38" s="28">
        <f t="shared" si="147"/>
        <v>379.13549999999998</v>
      </c>
      <c r="CZ38" s="4"/>
      <c r="DA38" s="4"/>
      <c r="DB38" s="4"/>
      <c r="DC38" s="4"/>
      <c r="DD38" s="4"/>
      <c r="DF38" s="6" t="s">
        <v>46</v>
      </c>
      <c r="DG38" s="36">
        <f t="shared" si="119"/>
        <v>44013</v>
      </c>
      <c r="DH38" s="33" t="s">
        <v>98</v>
      </c>
      <c r="DI38" s="28" t="s">
        <v>46</v>
      </c>
      <c r="DJ38" s="28">
        <f t="shared" si="148"/>
        <v>402.71895000000001</v>
      </c>
      <c r="DK38" s="28">
        <f t="shared" si="149"/>
        <v>398.75778000000003</v>
      </c>
      <c r="DL38" s="28">
        <f t="shared" si="150"/>
        <v>3.9611700000000001</v>
      </c>
      <c r="DM38" s="28">
        <f t="shared" si="151"/>
        <v>2164.1192099999998</v>
      </c>
      <c r="DN38" s="28">
        <f t="shared" si="152"/>
        <v>554.12366999999995</v>
      </c>
      <c r="DO38" s="28">
        <f t="shared" si="153"/>
        <v>1191.87204</v>
      </c>
      <c r="DP38" s="28">
        <f t="shared" si="154"/>
        <v>418.12349999999998</v>
      </c>
      <c r="DQ38" s="4"/>
      <c r="DR38" s="4"/>
      <c r="DS38" s="4"/>
      <c r="DT38" s="4"/>
      <c r="DU38" s="4"/>
      <c r="DW38" s="6" t="s">
        <v>46</v>
      </c>
      <c r="DX38" s="36">
        <f t="shared" si="120"/>
        <v>41731</v>
      </c>
      <c r="DY38" s="33" t="s">
        <v>98</v>
      </c>
      <c r="DZ38" s="28" t="s">
        <v>46</v>
      </c>
      <c r="EA38" s="28">
        <f t="shared" si="155"/>
        <v>381.83864999999997</v>
      </c>
      <c r="EB38" s="28">
        <f t="shared" si="156"/>
        <v>378.08285999999998</v>
      </c>
      <c r="EC38" s="28">
        <f t="shared" si="157"/>
        <v>3.7557900000000002</v>
      </c>
      <c r="ED38" s="28">
        <f t="shared" si="158"/>
        <v>2051.91327</v>
      </c>
      <c r="EE38" s="28">
        <f t="shared" si="159"/>
        <v>525.39328999999998</v>
      </c>
      <c r="EF38" s="28">
        <f t="shared" si="160"/>
        <v>1130.07548</v>
      </c>
      <c r="EG38" s="28">
        <f t="shared" si="161"/>
        <v>396.44450000000001</v>
      </c>
      <c r="EH38" s="4"/>
      <c r="EI38" s="4"/>
      <c r="EJ38" s="4"/>
      <c r="EK38" s="4"/>
      <c r="EL38" s="4"/>
      <c r="EN38" s="6" t="s">
        <v>46</v>
      </c>
      <c r="EO38" s="36">
        <f t="shared" si="121"/>
        <v>35217</v>
      </c>
      <c r="EP38" s="33" t="s">
        <v>98</v>
      </c>
      <c r="EQ38" s="28" t="s">
        <v>46</v>
      </c>
      <c r="ER38" s="28">
        <f t="shared" si="162"/>
        <v>322.23554999999999</v>
      </c>
      <c r="ES38" s="28">
        <f t="shared" si="163"/>
        <v>319.06601999999998</v>
      </c>
      <c r="ET38" s="28">
        <f t="shared" si="164"/>
        <v>3.16953</v>
      </c>
      <c r="EU38" s="28">
        <f t="shared" si="165"/>
        <v>1731.6198900000002</v>
      </c>
      <c r="EV38" s="28">
        <f t="shared" si="166"/>
        <v>443.38202999999999</v>
      </c>
      <c r="EW38" s="28">
        <f t="shared" si="167"/>
        <v>953.67636000000005</v>
      </c>
      <c r="EX38" s="28">
        <f t="shared" si="168"/>
        <v>334.56150000000002</v>
      </c>
      <c r="EY38" s="4"/>
      <c r="EZ38" s="4"/>
      <c r="FA38" s="4"/>
      <c r="FB38" s="4"/>
      <c r="FC38" s="4"/>
      <c r="FE38" s="6" t="s">
        <v>46</v>
      </c>
      <c r="FF38" s="36">
        <f t="shared" si="122"/>
        <v>30054</v>
      </c>
      <c r="FG38" s="33" t="s">
        <v>98</v>
      </c>
      <c r="FH38" s="28" t="s">
        <v>46</v>
      </c>
      <c r="FI38" s="28">
        <f t="shared" si="169"/>
        <v>274.9941</v>
      </c>
      <c r="FJ38" s="28">
        <f t="shared" si="170"/>
        <v>272.28924000000001</v>
      </c>
      <c r="FK38" s="28">
        <f t="shared" si="171"/>
        <v>2.70486</v>
      </c>
      <c r="FL38" s="28">
        <f t="shared" si="172"/>
        <v>1477.7551799999999</v>
      </c>
      <c r="FM38" s="28">
        <f t="shared" si="173"/>
        <v>378.37986000000001</v>
      </c>
      <c r="FN38" s="28">
        <f t="shared" si="174"/>
        <v>813.86231999999995</v>
      </c>
      <c r="FO38" s="28">
        <f t="shared" si="175"/>
        <v>285.51299999999998</v>
      </c>
      <c r="FP38" s="4"/>
    </row>
    <row r="39" spans="1:172" x14ac:dyDescent="0.2">
      <c r="A39" t="s">
        <v>14</v>
      </c>
      <c r="B39" s="114">
        <f>①データ貼り付け!B39</f>
        <v>16201</v>
      </c>
      <c r="C39" s="114">
        <f>①データ貼り付け!C39</f>
        <v>13830</v>
      </c>
      <c r="D39" s="114">
        <f>①データ貼り付け!D39</f>
        <v>13229</v>
      </c>
      <c r="E39" s="114">
        <f>①データ貼り付け!E39</f>
        <v>13567</v>
      </c>
      <c r="F39" s="114">
        <f>①データ貼り付け!F39</f>
        <v>12506</v>
      </c>
      <c r="G39" s="114">
        <f>①データ貼り付け!G39</f>
        <v>12126</v>
      </c>
      <c r="H39" s="114">
        <f>①データ貼り付け!H39</f>
        <v>11105</v>
      </c>
      <c r="J39" s="6" t="s">
        <v>47</v>
      </c>
      <c r="K39" s="7">
        <f t="shared" ref="K39:Q39" si="181">SUM(B46:B47)</f>
        <v>37894</v>
      </c>
      <c r="L39" s="7">
        <f t="shared" si="181"/>
        <v>36401</v>
      </c>
      <c r="M39" s="7">
        <f t="shared" si="181"/>
        <v>31070</v>
      </c>
      <c r="N39" s="7">
        <f t="shared" si="181"/>
        <v>32183</v>
      </c>
      <c r="O39" s="7">
        <f t="shared" si="181"/>
        <v>37439</v>
      </c>
      <c r="P39" s="7">
        <f t="shared" si="181"/>
        <v>41475</v>
      </c>
      <c r="Q39" s="7">
        <f t="shared" si="181"/>
        <v>39476</v>
      </c>
      <c r="S39" s="14" t="s">
        <v>47</v>
      </c>
      <c r="T39" s="85">
        <f>'⓪基礎データ設定'!C20</f>
        <v>1628</v>
      </c>
      <c r="U39" s="85">
        <f>'⓪基礎データ設定'!D20</f>
        <v>1601</v>
      </c>
      <c r="V39" s="85">
        <f>'⓪基礎データ設定'!E20</f>
        <v>26</v>
      </c>
      <c r="W39" s="85">
        <f>'⓪基礎データ設定'!F20</f>
        <v>8303</v>
      </c>
      <c r="X39" s="85">
        <f>'⓪基礎データ設定'!G20</f>
        <v>2201</v>
      </c>
      <c r="Y39" s="85">
        <f>'⓪基礎データ設定'!H20</f>
        <v>4637</v>
      </c>
      <c r="Z39" s="85">
        <f>'⓪基礎データ設定'!I20</f>
        <v>1465</v>
      </c>
      <c r="AA39" s="13"/>
      <c r="AW39" s="14" t="s">
        <v>47</v>
      </c>
      <c r="AX39" s="9">
        <f t="shared" si="125"/>
        <v>1628</v>
      </c>
      <c r="AY39" s="9">
        <f t="shared" si="123"/>
        <v>1601</v>
      </c>
      <c r="AZ39" s="9">
        <f t="shared" si="123"/>
        <v>26</v>
      </c>
      <c r="BA39" s="9">
        <f t="shared" si="123"/>
        <v>8303</v>
      </c>
      <c r="BB39" s="9">
        <f t="shared" si="123"/>
        <v>2201</v>
      </c>
      <c r="BC39" s="9">
        <f t="shared" si="123"/>
        <v>4637</v>
      </c>
      <c r="BD39" s="9">
        <f t="shared" si="123"/>
        <v>1465</v>
      </c>
      <c r="BE39" s="13"/>
      <c r="BH39" s="6" t="s">
        <v>47</v>
      </c>
      <c r="BI39" s="7">
        <f t="shared" si="126"/>
        <v>37894</v>
      </c>
      <c r="BJ39" s="33" t="s">
        <v>98</v>
      </c>
      <c r="BK39" s="28" t="s">
        <v>47</v>
      </c>
      <c r="BL39" s="28">
        <f t="shared" si="127"/>
        <v>616.53538000000003</v>
      </c>
      <c r="BM39" s="28">
        <f t="shared" si="128"/>
        <v>606.68294000000003</v>
      </c>
      <c r="BN39" s="28">
        <f t="shared" si="129"/>
        <v>9.8524399999999996</v>
      </c>
      <c r="BO39" s="28">
        <f t="shared" si="130"/>
        <v>3146.3388199999999</v>
      </c>
      <c r="BP39" s="28">
        <f t="shared" si="131"/>
        <v>834.04693999999995</v>
      </c>
      <c r="BQ39" s="28">
        <f t="shared" si="132"/>
        <v>1757.1447800000001</v>
      </c>
      <c r="BR39" s="28">
        <f t="shared" si="133"/>
        <v>555.14710000000002</v>
      </c>
      <c r="BS39" s="4"/>
      <c r="BT39" s="4"/>
      <c r="BU39" s="4"/>
      <c r="BX39" s="6" t="s">
        <v>47</v>
      </c>
      <c r="BY39" s="5">
        <f t="shared" si="117"/>
        <v>36401</v>
      </c>
      <c r="BZ39" s="33" t="s">
        <v>98</v>
      </c>
      <c r="CA39" s="28" t="s">
        <v>47</v>
      </c>
      <c r="CB39" s="28">
        <f t="shared" si="134"/>
        <v>592.24426999999991</v>
      </c>
      <c r="CC39" s="28">
        <f t="shared" si="135"/>
        <v>582.78000999999995</v>
      </c>
      <c r="CD39" s="28">
        <f t="shared" si="136"/>
        <v>9.4642599999999995</v>
      </c>
      <c r="CE39" s="28">
        <f t="shared" si="137"/>
        <v>3022.3750299999997</v>
      </c>
      <c r="CF39" s="28">
        <f t="shared" si="138"/>
        <v>801.18601000000001</v>
      </c>
      <c r="CG39" s="28">
        <f t="shared" si="139"/>
        <v>1687.91437</v>
      </c>
      <c r="CH39" s="28">
        <f t="shared" si="140"/>
        <v>533.27464999999995</v>
      </c>
      <c r="CI39" s="4"/>
      <c r="CJ39" s="4"/>
      <c r="CK39" s="4"/>
      <c r="CL39" s="4"/>
      <c r="CM39" s="4"/>
      <c r="CO39" s="6" t="s">
        <v>47</v>
      </c>
      <c r="CP39" s="36">
        <f t="shared" si="118"/>
        <v>31070</v>
      </c>
      <c r="CQ39" s="33" t="s">
        <v>98</v>
      </c>
      <c r="CR39" s="28" t="s">
        <v>47</v>
      </c>
      <c r="CS39" s="28">
        <f t="shared" si="141"/>
        <v>505.50889999999998</v>
      </c>
      <c r="CT39" s="28">
        <f t="shared" si="142"/>
        <v>497.4307</v>
      </c>
      <c r="CU39" s="28">
        <f t="shared" si="143"/>
        <v>8.0782000000000007</v>
      </c>
      <c r="CV39" s="28">
        <f t="shared" si="144"/>
        <v>2579.7420999999999</v>
      </c>
      <c r="CW39" s="28">
        <f t="shared" si="145"/>
        <v>683.85069999999996</v>
      </c>
      <c r="CX39" s="28">
        <f t="shared" si="146"/>
        <v>1440.7158999999999</v>
      </c>
      <c r="CY39" s="28">
        <f t="shared" si="147"/>
        <v>455.1755</v>
      </c>
      <c r="CZ39" s="4"/>
      <c r="DA39" s="4"/>
      <c r="DB39" s="4"/>
      <c r="DC39" s="4"/>
      <c r="DD39" s="4"/>
      <c r="DF39" s="6" t="s">
        <v>47</v>
      </c>
      <c r="DG39" s="36">
        <f t="shared" si="119"/>
        <v>32183</v>
      </c>
      <c r="DH39" s="33" t="s">
        <v>98</v>
      </c>
      <c r="DI39" s="28" t="s">
        <v>47</v>
      </c>
      <c r="DJ39" s="28">
        <f t="shared" si="148"/>
        <v>523.61740999999995</v>
      </c>
      <c r="DK39" s="28">
        <f t="shared" si="149"/>
        <v>515.24982999999997</v>
      </c>
      <c r="DL39" s="28">
        <f t="shared" si="150"/>
        <v>8.3675800000000002</v>
      </c>
      <c r="DM39" s="28">
        <f t="shared" si="151"/>
        <v>2672.1544900000004</v>
      </c>
      <c r="DN39" s="28">
        <f t="shared" si="152"/>
        <v>708.34783000000004</v>
      </c>
      <c r="DO39" s="28">
        <f t="shared" si="153"/>
        <v>1492.3257100000001</v>
      </c>
      <c r="DP39" s="28">
        <f t="shared" si="154"/>
        <v>471.48095000000001</v>
      </c>
      <c r="DQ39" s="4"/>
      <c r="DR39" s="4"/>
      <c r="DS39" s="4"/>
      <c r="DT39" s="4"/>
      <c r="DU39" s="4"/>
      <c r="DW39" s="6" t="s">
        <v>47</v>
      </c>
      <c r="DX39" s="36">
        <f t="shared" si="120"/>
        <v>37439</v>
      </c>
      <c r="DY39" s="33" t="s">
        <v>98</v>
      </c>
      <c r="DZ39" s="28" t="s">
        <v>47</v>
      </c>
      <c r="EA39" s="28">
        <f t="shared" si="155"/>
        <v>609.13252999999997</v>
      </c>
      <c r="EB39" s="28">
        <f t="shared" si="156"/>
        <v>599.39838999999995</v>
      </c>
      <c r="EC39" s="28">
        <f t="shared" si="157"/>
        <v>9.73414</v>
      </c>
      <c r="ED39" s="28">
        <f t="shared" si="158"/>
        <v>3108.5601700000002</v>
      </c>
      <c r="EE39" s="28">
        <f t="shared" si="159"/>
        <v>824.03238999999996</v>
      </c>
      <c r="EF39" s="28">
        <f t="shared" si="160"/>
        <v>1736.0464300000001</v>
      </c>
      <c r="EG39" s="28">
        <f t="shared" si="161"/>
        <v>548.48135000000002</v>
      </c>
      <c r="EH39" s="4"/>
      <c r="EI39" s="4"/>
      <c r="EJ39" s="4"/>
      <c r="EK39" s="4"/>
      <c r="EL39" s="4"/>
      <c r="EN39" s="6" t="s">
        <v>47</v>
      </c>
      <c r="EO39" s="36">
        <f t="shared" si="121"/>
        <v>41475</v>
      </c>
      <c r="EP39" s="33" t="s">
        <v>98</v>
      </c>
      <c r="EQ39" s="28" t="s">
        <v>47</v>
      </c>
      <c r="ER39" s="28">
        <f t="shared" si="162"/>
        <v>674.79825000000005</v>
      </c>
      <c r="ES39" s="28">
        <f t="shared" si="163"/>
        <v>664.01475000000005</v>
      </c>
      <c r="ET39" s="28">
        <f t="shared" si="164"/>
        <v>10.7835</v>
      </c>
      <c r="EU39" s="28">
        <f t="shared" si="165"/>
        <v>3443.6692499999999</v>
      </c>
      <c r="EV39" s="28">
        <f t="shared" si="166"/>
        <v>912.86474999999996</v>
      </c>
      <c r="EW39" s="28">
        <f t="shared" si="167"/>
        <v>1923.1957500000001</v>
      </c>
      <c r="EX39" s="28">
        <f t="shared" si="168"/>
        <v>607.60874999999999</v>
      </c>
      <c r="EY39" s="4"/>
      <c r="EZ39" s="4"/>
      <c r="FA39" s="4"/>
      <c r="FB39" s="4"/>
      <c r="FC39" s="4"/>
      <c r="FE39" s="6" t="s">
        <v>47</v>
      </c>
      <c r="FF39" s="36">
        <f t="shared" si="122"/>
        <v>39476</v>
      </c>
      <c r="FG39" s="33" t="s">
        <v>98</v>
      </c>
      <c r="FH39" s="28" t="s">
        <v>47</v>
      </c>
      <c r="FI39" s="28">
        <f t="shared" si="169"/>
        <v>642.27452000000005</v>
      </c>
      <c r="FJ39" s="28">
        <f t="shared" si="170"/>
        <v>632.01076</v>
      </c>
      <c r="FK39" s="28">
        <f t="shared" si="171"/>
        <v>10.26376</v>
      </c>
      <c r="FL39" s="28">
        <f t="shared" si="172"/>
        <v>3277.6922800000002</v>
      </c>
      <c r="FM39" s="28">
        <f t="shared" si="173"/>
        <v>868.86676</v>
      </c>
      <c r="FN39" s="28">
        <f t="shared" si="174"/>
        <v>1830.5021200000001</v>
      </c>
      <c r="FO39" s="28">
        <f t="shared" si="175"/>
        <v>578.32339999999999</v>
      </c>
      <c r="FP39" s="4"/>
    </row>
    <row r="40" spans="1:172" x14ac:dyDescent="0.2">
      <c r="A40" t="s">
        <v>15</v>
      </c>
      <c r="B40" s="114">
        <f>①データ貼り付け!B40</f>
        <v>19451</v>
      </c>
      <c r="C40" s="114">
        <f>①データ貼り付け!C40</f>
        <v>16282</v>
      </c>
      <c r="D40" s="114">
        <f>①データ貼り付け!D40</f>
        <v>13913</v>
      </c>
      <c r="E40" s="114">
        <f>①データ貼り付け!E40</f>
        <v>13341</v>
      </c>
      <c r="F40" s="114">
        <f>①データ貼り付け!F40</f>
        <v>13708</v>
      </c>
      <c r="G40" s="114">
        <f>①データ貼り付け!G40</f>
        <v>12672</v>
      </c>
      <c r="H40" s="114">
        <f>①データ貼り付け!H40</f>
        <v>12332</v>
      </c>
      <c r="J40" s="6" t="s">
        <v>48</v>
      </c>
      <c r="K40" s="7">
        <f t="shared" ref="K40:Q40" si="182">SUM(B48:B51)</f>
        <v>27000</v>
      </c>
      <c r="L40" s="7">
        <f t="shared" si="182"/>
        <v>33512</v>
      </c>
      <c r="M40" s="7">
        <f t="shared" si="182"/>
        <v>40148</v>
      </c>
      <c r="N40" s="7">
        <f t="shared" si="182"/>
        <v>41504</v>
      </c>
      <c r="O40" s="7">
        <f t="shared" si="182"/>
        <v>40543</v>
      </c>
      <c r="P40" s="7">
        <f t="shared" si="182"/>
        <v>41824</v>
      </c>
      <c r="Q40" s="7">
        <f t="shared" si="182"/>
        <v>45491</v>
      </c>
      <c r="S40" s="14" t="s">
        <v>48</v>
      </c>
      <c r="T40" s="85">
        <f>'⓪基礎データ設定'!C21</f>
        <v>3534</v>
      </c>
      <c r="U40" s="85">
        <f>'⓪基礎データ設定'!D21</f>
        <v>3450</v>
      </c>
      <c r="V40" s="85">
        <f>'⓪基礎データ設定'!E21</f>
        <v>83</v>
      </c>
      <c r="W40" s="85">
        <f>'⓪基礎データ設定'!F21</f>
        <v>11332</v>
      </c>
      <c r="X40" s="85">
        <f>'⓪基礎データ設定'!G21</f>
        <v>3058</v>
      </c>
      <c r="Y40" s="85">
        <f>'⓪基礎データ設定'!H21</f>
        <v>6671</v>
      </c>
      <c r="Z40" s="85">
        <f>'⓪基礎データ設定'!I21</f>
        <v>1603</v>
      </c>
      <c r="AA40" s="13"/>
      <c r="AC40" s="41"/>
      <c r="AW40" s="14" t="s">
        <v>48</v>
      </c>
      <c r="AX40" s="9">
        <f t="shared" si="125"/>
        <v>3534</v>
      </c>
      <c r="AY40" s="9">
        <f t="shared" si="123"/>
        <v>3450</v>
      </c>
      <c r="AZ40" s="9">
        <f t="shared" si="123"/>
        <v>83</v>
      </c>
      <c r="BA40" s="9">
        <f t="shared" si="123"/>
        <v>11332</v>
      </c>
      <c r="BB40" s="9">
        <f t="shared" si="123"/>
        <v>3058</v>
      </c>
      <c r="BC40" s="9">
        <f t="shared" si="123"/>
        <v>6671</v>
      </c>
      <c r="BD40" s="9">
        <f t="shared" si="123"/>
        <v>1603</v>
      </c>
      <c r="BE40" s="13"/>
      <c r="BH40" s="6" t="s">
        <v>48</v>
      </c>
      <c r="BI40" s="7">
        <f t="shared" si="126"/>
        <v>27000</v>
      </c>
      <c r="BJ40" s="33" t="s">
        <v>98</v>
      </c>
      <c r="BK40" s="28" t="s">
        <v>48</v>
      </c>
      <c r="BL40" s="28">
        <f t="shared" si="127"/>
        <v>953.91</v>
      </c>
      <c r="BM40" s="28">
        <f t="shared" si="128"/>
        <v>931.5</v>
      </c>
      <c r="BN40" s="28">
        <f t="shared" si="129"/>
        <v>22.41</v>
      </c>
      <c r="BO40" s="28">
        <f t="shared" si="130"/>
        <v>3059.64</v>
      </c>
      <c r="BP40" s="28">
        <f t="shared" si="131"/>
        <v>825.66</v>
      </c>
      <c r="BQ40" s="28">
        <f t="shared" si="132"/>
        <v>1801.17</v>
      </c>
      <c r="BR40" s="28">
        <f t="shared" si="133"/>
        <v>432.81</v>
      </c>
      <c r="BS40" s="4"/>
      <c r="BT40" s="4"/>
      <c r="BU40" s="4"/>
      <c r="BX40" s="6" t="s">
        <v>48</v>
      </c>
      <c r="BY40" s="5">
        <f t="shared" si="117"/>
        <v>33512</v>
      </c>
      <c r="BZ40" s="33" t="s">
        <v>98</v>
      </c>
      <c r="CA40" s="28" t="s">
        <v>48</v>
      </c>
      <c r="CB40" s="28">
        <f t="shared" si="134"/>
        <v>1183.9789599999999</v>
      </c>
      <c r="CC40" s="28">
        <f t="shared" si="135"/>
        <v>1156.164</v>
      </c>
      <c r="CD40" s="28">
        <f t="shared" si="136"/>
        <v>27.814959999999999</v>
      </c>
      <c r="CE40" s="28">
        <f t="shared" si="137"/>
        <v>3797.5798400000003</v>
      </c>
      <c r="CF40" s="28">
        <f t="shared" si="138"/>
        <v>1024.7969599999999</v>
      </c>
      <c r="CG40" s="28">
        <f t="shared" si="139"/>
        <v>2235.5855200000001</v>
      </c>
      <c r="CH40" s="28">
        <f t="shared" si="140"/>
        <v>537.19736</v>
      </c>
      <c r="CI40" s="4"/>
      <c r="CJ40" s="4"/>
      <c r="CK40" s="4"/>
      <c r="CL40" s="4"/>
      <c r="CM40" s="4"/>
      <c r="CO40" s="6" t="s">
        <v>48</v>
      </c>
      <c r="CP40" s="36">
        <f t="shared" si="118"/>
        <v>40148</v>
      </c>
      <c r="CQ40" s="33" t="s">
        <v>98</v>
      </c>
      <c r="CR40" s="28" t="s">
        <v>48</v>
      </c>
      <c r="CS40" s="28">
        <f t="shared" si="141"/>
        <v>1418.42884</v>
      </c>
      <c r="CT40" s="28">
        <f t="shared" si="142"/>
        <v>1385.106</v>
      </c>
      <c r="CU40" s="28">
        <f t="shared" si="143"/>
        <v>33.322839999999999</v>
      </c>
      <c r="CV40" s="28">
        <f t="shared" si="144"/>
        <v>4549.5713599999999</v>
      </c>
      <c r="CW40" s="28">
        <f t="shared" si="145"/>
        <v>1227.7258400000001</v>
      </c>
      <c r="CX40" s="28">
        <f t="shared" si="146"/>
        <v>2678.2730799999999</v>
      </c>
      <c r="CY40" s="28">
        <f t="shared" si="147"/>
        <v>643.57244000000003</v>
      </c>
      <c r="CZ40" s="4"/>
      <c r="DA40" s="4"/>
      <c r="DB40" s="4"/>
      <c r="DC40" s="4"/>
      <c r="DD40" s="4"/>
      <c r="DF40" s="6" t="s">
        <v>48</v>
      </c>
      <c r="DG40" s="36">
        <f t="shared" si="119"/>
        <v>41504</v>
      </c>
      <c r="DH40" s="33" t="s">
        <v>98</v>
      </c>
      <c r="DI40" s="28" t="s">
        <v>48</v>
      </c>
      <c r="DJ40" s="28">
        <f t="shared" si="148"/>
        <v>1466.3363199999999</v>
      </c>
      <c r="DK40" s="28">
        <f t="shared" si="149"/>
        <v>1431.8879999999999</v>
      </c>
      <c r="DL40" s="28">
        <f t="shared" si="150"/>
        <v>34.448320000000002</v>
      </c>
      <c r="DM40" s="28">
        <f t="shared" si="151"/>
        <v>4703.2332800000004</v>
      </c>
      <c r="DN40" s="28">
        <f t="shared" si="152"/>
        <v>1269.1923200000001</v>
      </c>
      <c r="DO40" s="28">
        <f t="shared" si="153"/>
        <v>2768.7318399999999</v>
      </c>
      <c r="DP40" s="28">
        <f t="shared" si="154"/>
        <v>665.30912000000001</v>
      </c>
      <c r="DQ40" s="4"/>
      <c r="DR40" s="4"/>
      <c r="DS40" s="4"/>
      <c r="DT40" s="4"/>
      <c r="DU40" s="4"/>
      <c r="DW40" s="6" t="s">
        <v>48</v>
      </c>
      <c r="DX40" s="36">
        <f t="shared" si="120"/>
        <v>40543</v>
      </c>
      <c r="DY40" s="33" t="s">
        <v>98</v>
      </c>
      <c r="DZ40" s="28" t="s">
        <v>48</v>
      </c>
      <c r="EA40" s="28">
        <f t="shared" si="155"/>
        <v>1432.38419</v>
      </c>
      <c r="EB40" s="28">
        <f t="shared" si="156"/>
        <v>1398.7335</v>
      </c>
      <c r="EC40" s="28">
        <f t="shared" si="157"/>
        <v>33.650689999999997</v>
      </c>
      <c r="ED40" s="28">
        <f t="shared" si="158"/>
        <v>4594.3327599999993</v>
      </c>
      <c r="EE40" s="28">
        <f t="shared" si="159"/>
        <v>1239.80494</v>
      </c>
      <c r="EF40" s="28">
        <f t="shared" si="160"/>
        <v>2704.6235299999998</v>
      </c>
      <c r="EG40" s="28">
        <f t="shared" si="161"/>
        <v>649.90428999999995</v>
      </c>
      <c r="EH40" s="4"/>
      <c r="EI40" s="4"/>
      <c r="EJ40" s="4"/>
      <c r="EK40" s="4"/>
      <c r="EL40" s="4"/>
      <c r="EN40" s="6" t="s">
        <v>48</v>
      </c>
      <c r="EO40" s="36">
        <f t="shared" si="121"/>
        <v>41824</v>
      </c>
      <c r="EP40" s="33" t="s">
        <v>98</v>
      </c>
      <c r="EQ40" s="28" t="s">
        <v>48</v>
      </c>
      <c r="ER40" s="28">
        <f t="shared" si="162"/>
        <v>1477.64192</v>
      </c>
      <c r="ES40" s="28">
        <f t="shared" si="163"/>
        <v>1442.9280000000001</v>
      </c>
      <c r="ET40" s="28">
        <f t="shared" si="164"/>
        <v>34.713920000000002</v>
      </c>
      <c r="EU40" s="28">
        <f t="shared" si="165"/>
        <v>4739.49568</v>
      </c>
      <c r="EV40" s="28">
        <f t="shared" si="166"/>
        <v>1278.97792</v>
      </c>
      <c r="EW40" s="28">
        <f t="shared" si="167"/>
        <v>2790.0790400000001</v>
      </c>
      <c r="EX40" s="28">
        <f t="shared" si="168"/>
        <v>670.43871999999999</v>
      </c>
      <c r="EY40" s="4"/>
      <c r="EZ40" s="4"/>
      <c r="FA40" s="4"/>
      <c r="FB40" s="4"/>
      <c r="FC40" s="4"/>
      <c r="FE40" s="6" t="s">
        <v>48</v>
      </c>
      <c r="FF40" s="36">
        <f t="shared" si="122"/>
        <v>45491</v>
      </c>
      <c r="FG40" s="33" t="s">
        <v>98</v>
      </c>
      <c r="FH40" s="28" t="s">
        <v>48</v>
      </c>
      <c r="FI40" s="28">
        <f t="shared" si="169"/>
        <v>1607.19703</v>
      </c>
      <c r="FJ40" s="28">
        <f t="shared" si="170"/>
        <v>1569.4395</v>
      </c>
      <c r="FK40" s="28">
        <f t="shared" si="171"/>
        <v>37.757530000000003</v>
      </c>
      <c r="FL40" s="28">
        <f t="shared" si="172"/>
        <v>5155.0401199999997</v>
      </c>
      <c r="FM40" s="28">
        <f t="shared" si="173"/>
        <v>1391.1147800000001</v>
      </c>
      <c r="FN40" s="28">
        <f t="shared" si="174"/>
        <v>3034.7046099999998</v>
      </c>
      <c r="FO40" s="28">
        <f t="shared" si="175"/>
        <v>729.22073</v>
      </c>
      <c r="FP40" s="4"/>
    </row>
    <row r="41" spans="1:172" x14ac:dyDescent="0.2">
      <c r="A41" t="s">
        <v>16</v>
      </c>
      <c r="B41" s="114">
        <f>①データ貼り付け!B41</f>
        <v>23361</v>
      </c>
      <c r="C41" s="114">
        <f>①データ貼り付け!C41</f>
        <v>19461</v>
      </c>
      <c r="D41" s="114">
        <f>①データ貼り付け!D41</f>
        <v>16339</v>
      </c>
      <c r="E41" s="114">
        <f>①データ貼り付け!E41</f>
        <v>13953</v>
      </c>
      <c r="F41" s="114">
        <f>①データ貼り付け!F41</f>
        <v>13396</v>
      </c>
      <c r="G41" s="114">
        <f>①データ貼り付け!G41</f>
        <v>13784</v>
      </c>
      <c r="H41" s="114">
        <f>①データ貼り付け!H41</f>
        <v>12765</v>
      </c>
      <c r="J41" s="5"/>
      <c r="K41" s="7"/>
      <c r="L41" s="7"/>
      <c r="M41" s="7"/>
      <c r="N41" s="7"/>
      <c r="O41" s="7"/>
      <c r="P41" s="7"/>
      <c r="Q41" s="7"/>
      <c r="S41" s="111" t="s">
        <v>90</v>
      </c>
      <c r="T41" s="4"/>
      <c r="U41" s="4"/>
      <c r="V41" s="4"/>
      <c r="W41" s="4"/>
      <c r="X41" s="4"/>
      <c r="Y41" s="4"/>
      <c r="Z41" s="4"/>
      <c r="AA41" s="17" t="s">
        <v>78</v>
      </c>
      <c r="AB41" s="19" t="s">
        <v>87</v>
      </c>
      <c r="AC41" s="112" t="s">
        <v>92</v>
      </c>
      <c r="AK41" s="16" t="s">
        <v>89</v>
      </c>
      <c r="AL41" s="19" t="s">
        <v>88</v>
      </c>
      <c r="AM41" s="113" t="s">
        <v>93</v>
      </c>
      <c r="AW41" s="112" t="s">
        <v>94</v>
      </c>
      <c r="BK41" t="s">
        <v>95</v>
      </c>
      <c r="BY41" s="4"/>
      <c r="CA41" t="s">
        <v>95</v>
      </c>
      <c r="CP41" s="37"/>
      <c r="CR41" t="s">
        <v>95</v>
      </c>
      <c r="DG41" s="37"/>
      <c r="DI41" t="s">
        <v>95</v>
      </c>
      <c r="DX41" s="37"/>
      <c r="DZ41" t="s">
        <v>95</v>
      </c>
      <c r="EO41" s="37"/>
      <c r="EQ41" t="s">
        <v>95</v>
      </c>
      <c r="FF41" s="37"/>
      <c r="FH41" t="s">
        <v>95</v>
      </c>
    </row>
    <row r="42" spans="1:172" x14ac:dyDescent="0.2">
      <c r="A42" t="s">
        <v>17</v>
      </c>
      <c r="B42" s="114">
        <f>①データ貼り付け!B42</f>
        <v>22252</v>
      </c>
      <c r="C42" s="114">
        <f>①データ貼り付け!C42</f>
        <v>23519</v>
      </c>
      <c r="D42" s="114">
        <f>①データ貼り付け!D42</f>
        <v>19661</v>
      </c>
      <c r="E42" s="114">
        <f>①データ貼り付け!E42</f>
        <v>16536</v>
      </c>
      <c r="F42" s="114">
        <f>①データ貼り付け!F42</f>
        <v>14117</v>
      </c>
      <c r="G42" s="114">
        <f>①データ貼り付け!G42</f>
        <v>13567</v>
      </c>
      <c r="H42" s="114">
        <f>①データ貼り付け!H42</f>
        <v>13974</v>
      </c>
      <c r="J42" s="5"/>
      <c r="K42" s="7"/>
      <c r="L42" s="7"/>
      <c r="M42" s="7"/>
      <c r="N42" s="7"/>
      <c r="O42" s="7"/>
      <c r="P42" s="7"/>
      <c r="Q42" s="7"/>
      <c r="S42" s="13" t="s">
        <v>60</v>
      </c>
      <c r="T42" s="13" t="s">
        <v>35</v>
      </c>
      <c r="U42" s="13" t="s">
        <v>68</v>
      </c>
      <c r="V42" s="13"/>
      <c r="W42" s="13" t="s">
        <v>69</v>
      </c>
      <c r="X42" s="13"/>
      <c r="Y42" s="13"/>
      <c r="Z42" s="13"/>
      <c r="AA42" s="13"/>
      <c r="AC42" s="2" t="s">
        <v>60</v>
      </c>
      <c r="AD42" s="2"/>
      <c r="AE42" s="2"/>
      <c r="AF42" s="2"/>
      <c r="AG42" s="2"/>
      <c r="AH42" s="2"/>
      <c r="AI42" s="2"/>
      <c r="AJ42" s="2"/>
      <c r="AK42" s="2"/>
      <c r="AM42" s="13" t="s">
        <v>60</v>
      </c>
      <c r="AN42" s="13" t="s">
        <v>35</v>
      </c>
      <c r="AO42" s="13" t="s">
        <v>68</v>
      </c>
      <c r="AP42" s="13"/>
      <c r="AQ42" s="13" t="s">
        <v>69</v>
      </c>
      <c r="AR42" s="13"/>
      <c r="AS42" s="13"/>
      <c r="AT42" s="13"/>
      <c r="AU42" s="13"/>
      <c r="AW42" s="23" t="s">
        <v>60</v>
      </c>
      <c r="AX42" s="23" t="s">
        <v>35</v>
      </c>
      <c r="AY42" s="23" t="s">
        <v>68</v>
      </c>
      <c r="AZ42" s="23"/>
      <c r="BA42" s="23" t="s">
        <v>69</v>
      </c>
      <c r="BB42" s="23"/>
      <c r="BC42" s="23"/>
      <c r="BD42" s="23"/>
      <c r="BE42" s="23"/>
      <c r="BH42" s="5"/>
      <c r="BI42" s="7"/>
      <c r="BK42" s="11" t="s">
        <v>60</v>
      </c>
      <c r="BL42" s="11" t="s">
        <v>35</v>
      </c>
      <c r="BM42" s="11" t="s">
        <v>68</v>
      </c>
      <c r="BN42" s="11"/>
      <c r="BO42" s="11" t="s">
        <v>69</v>
      </c>
      <c r="BP42" s="11"/>
      <c r="BQ42" s="11"/>
      <c r="BR42" s="11"/>
      <c r="BS42" s="11"/>
      <c r="BT42" s="4"/>
      <c r="BU42" s="4"/>
      <c r="BX42" s="5"/>
      <c r="BY42" s="5"/>
      <c r="CA42" s="11" t="s">
        <v>60</v>
      </c>
      <c r="CB42" s="11" t="s">
        <v>35</v>
      </c>
      <c r="CC42" s="11" t="s">
        <v>68</v>
      </c>
      <c r="CD42" s="11"/>
      <c r="CE42" s="11" t="s">
        <v>69</v>
      </c>
      <c r="CF42" s="11"/>
      <c r="CG42" s="11"/>
      <c r="CH42" s="11"/>
      <c r="CI42" s="11"/>
      <c r="CJ42" s="4"/>
      <c r="CK42" s="4"/>
      <c r="CL42" s="4"/>
      <c r="CM42" s="4"/>
      <c r="CO42" s="5"/>
      <c r="CP42" s="36"/>
      <c r="CR42" s="11" t="s">
        <v>60</v>
      </c>
      <c r="CS42" s="11" t="s">
        <v>35</v>
      </c>
      <c r="CT42" s="11" t="s">
        <v>68</v>
      </c>
      <c r="CU42" s="11"/>
      <c r="CV42" s="11" t="s">
        <v>69</v>
      </c>
      <c r="CW42" s="11"/>
      <c r="CX42" s="11"/>
      <c r="CY42" s="11"/>
      <c r="CZ42" s="11"/>
      <c r="DA42" s="4"/>
      <c r="DB42" s="4"/>
      <c r="DC42" s="4"/>
      <c r="DD42" s="4"/>
      <c r="DF42" s="5"/>
      <c r="DG42" s="36"/>
      <c r="DI42" s="11" t="s">
        <v>60</v>
      </c>
      <c r="DJ42" s="11" t="s">
        <v>35</v>
      </c>
      <c r="DK42" s="11" t="s">
        <v>68</v>
      </c>
      <c r="DL42" s="11"/>
      <c r="DM42" s="11" t="s">
        <v>69</v>
      </c>
      <c r="DN42" s="11"/>
      <c r="DO42" s="11"/>
      <c r="DP42" s="11"/>
      <c r="DQ42" s="11"/>
      <c r="DR42" s="4"/>
      <c r="DS42" s="4"/>
      <c r="DT42" s="4"/>
      <c r="DU42" s="4"/>
      <c r="DW42" s="5"/>
      <c r="DX42" s="36"/>
      <c r="DZ42" s="11" t="s">
        <v>60</v>
      </c>
      <c r="EA42" s="11" t="s">
        <v>35</v>
      </c>
      <c r="EB42" s="11" t="s">
        <v>68</v>
      </c>
      <c r="EC42" s="11"/>
      <c r="ED42" s="11" t="s">
        <v>69</v>
      </c>
      <c r="EE42" s="11"/>
      <c r="EF42" s="11"/>
      <c r="EG42" s="11"/>
      <c r="EH42" s="11"/>
      <c r="EI42" s="4"/>
      <c r="EJ42" s="4"/>
      <c r="EK42" s="4"/>
      <c r="EL42" s="4"/>
      <c r="EN42" s="5"/>
      <c r="EO42" s="36"/>
      <c r="EQ42" s="11" t="s">
        <v>60</v>
      </c>
      <c r="ER42" s="11" t="s">
        <v>35</v>
      </c>
      <c r="ES42" s="11" t="s">
        <v>68</v>
      </c>
      <c r="ET42" s="11"/>
      <c r="EU42" s="11" t="s">
        <v>69</v>
      </c>
      <c r="EV42" s="11"/>
      <c r="EW42" s="11"/>
      <c r="EX42" s="11"/>
      <c r="EY42" s="11"/>
      <c r="EZ42" s="4"/>
      <c r="FA42" s="4"/>
      <c r="FB42" s="4"/>
      <c r="FC42" s="4"/>
      <c r="FE42" s="5"/>
      <c r="FF42" s="36"/>
      <c r="FH42" s="11" t="s">
        <v>60</v>
      </c>
      <c r="FI42" s="11" t="s">
        <v>35</v>
      </c>
      <c r="FJ42" s="11" t="s">
        <v>68</v>
      </c>
      <c r="FK42" s="11"/>
      <c r="FL42" s="11" t="s">
        <v>69</v>
      </c>
      <c r="FM42" s="11"/>
      <c r="FN42" s="11"/>
      <c r="FO42" s="11"/>
      <c r="FP42" s="11"/>
    </row>
    <row r="43" spans="1:172" x14ac:dyDescent="0.2">
      <c r="A43" t="s">
        <v>18</v>
      </c>
      <c r="B43" s="114">
        <f>①データ貼り付け!B43</f>
        <v>19134</v>
      </c>
      <c r="C43" s="114">
        <f>①データ貼り付け!C43</f>
        <v>21924</v>
      </c>
      <c r="D43" s="114">
        <f>①データ貼り付け!D43</f>
        <v>23251</v>
      </c>
      <c r="E43" s="114">
        <f>①データ貼り付け!E43</f>
        <v>19470</v>
      </c>
      <c r="F43" s="114">
        <f>①データ貼り付け!F43</f>
        <v>16402</v>
      </c>
      <c r="G43" s="114">
        <f>①データ貼り付け!G43</f>
        <v>14003</v>
      </c>
      <c r="H43" s="114">
        <f>①データ貼り付け!H43</f>
        <v>13475</v>
      </c>
      <c r="J43" s="5" t="s">
        <v>57</v>
      </c>
      <c r="K43" s="7"/>
      <c r="L43" s="7"/>
      <c r="M43" s="7"/>
      <c r="N43" s="7"/>
      <c r="O43" s="7"/>
      <c r="P43" s="7"/>
      <c r="Q43" s="7"/>
      <c r="S43" s="13"/>
      <c r="T43" s="13"/>
      <c r="U43" s="15" t="s">
        <v>70</v>
      </c>
      <c r="V43" s="15" t="s">
        <v>71</v>
      </c>
      <c r="W43" s="15" t="s">
        <v>72</v>
      </c>
      <c r="X43" s="15" t="s">
        <v>73</v>
      </c>
      <c r="Y43" s="15" t="s">
        <v>74</v>
      </c>
      <c r="Z43" s="15" t="s">
        <v>75</v>
      </c>
      <c r="AA43" s="15" t="s">
        <v>76</v>
      </c>
      <c r="AC43" s="2"/>
      <c r="AD43" s="2"/>
      <c r="AE43" s="2"/>
      <c r="AF43" s="2"/>
      <c r="AG43" s="2"/>
      <c r="AH43" s="2"/>
      <c r="AI43" s="2"/>
      <c r="AJ43" s="2"/>
      <c r="AK43" s="2"/>
      <c r="AM43" s="13"/>
      <c r="AN43" s="13"/>
      <c r="AO43" s="15" t="s">
        <v>70</v>
      </c>
      <c r="AP43" s="15" t="s">
        <v>71</v>
      </c>
      <c r="AQ43" s="15" t="s">
        <v>72</v>
      </c>
      <c r="AR43" s="15" t="s">
        <v>73</v>
      </c>
      <c r="AS43" s="15" t="s">
        <v>74</v>
      </c>
      <c r="AT43" s="15" t="s">
        <v>75</v>
      </c>
      <c r="AU43" s="15" t="s">
        <v>76</v>
      </c>
      <c r="AW43" s="23"/>
      <c r="AX43" s="23"/>
      <c r="AY43" s="24" t="s">
        <v>70</v>
      </c>
      <c r="AZ43" s="24" t="s">
        <v>71</v>
      </c>
      <c r="BA43" s="24" t="s">
        <v>72</v>
      </c>
      <c r="BB43" s="24" t="s">
        <v>73</v>
      </c>
      <c r="BC43" s="24" t="s">
        <v>74</v>
      </c>
      <c r="BD43" s="24" t="s">
        <v>75</v>
      </c>
      <c r="BE43" s="24" t="s">
        <v>76</v>
      </c>
      <c r="BH43" s="5" t="s">
        <v>57</v>
      </c>
      <c r="BI43" s="7"/>
      <c r="BK43" s="11"/>
      <c r="BL43" s="11"/>
      <c r="BM43" s="12" t="s">
        <v>70</v>
      </c>
      <c r="BN43" s="12" t="s">
        <v>71</v>
      </c>
      <c r="BO43" s="12" t="s">
        <v>72</v>
      </c>
      <c r="BP43" s="12" t="s">
        <v>73</v>
      </c>
      <c r="BQ43" s="12" t="s">
        <v>74</v>
      </c>
      <c r="BR43" s="12" t="s">
        <v>75</v>
      </c>
      <c r="BS43" s="12" t="s">
        <v>76</v>
      </c>
      <c r="BT43" s="133"/>
      <c r="BU43" s="133"/>
      <c r="BX43" s="5" t="s">
        <v>57</v>
      </c>
      <c r="BY43" s="5"/>
      <c r="CA43" s="11"/>
      <c r="CB43" s="11"/>
      <c r="CC43" s="12" t="s">
        <v>70</v>
      </c>
      <c r="CD43" s="12" t="s">
        <v>71</v>
      </c>
      <c r="CE43" s="12" t="s">
        <v>72</v>
      </c>
      <c r="CF43" s="12" t="s">
        <v>73</v>
      </c>
      <c r="CG43" s="12" t="s">
        <v>74</v>
      </c>
      <c r="CH43" s="12" t="s">
        <v>75</v>
      </c>
      <c r="CI43" s="12" t="s">
        <v>76</v>
      </c>
      <c r="CJ43" s="133"/>
      <c r="CK43" s="133"/>
      <c r="CL43" s="133"/>
      <c r="CM43" s="133"/>
      <c r="CO43" s="5" t="s">
        <v>57</v>
      </c>
      <c r="CP43" s="36"/>
      <c r="CR43" s="11"/>
      <c r="CS43" s="11"/>
      <c r="CT43" s="12" t="s">
        <v>70</v>
      </c>
      <c r="CU43" s="12" t="s">
        <v>71</v>
      </c>
      <c r="CV43" s="12" t="s">
        <v>72</v>
      </c>
      <c r="CW43" s="12" t="s">
        <v>73</v>
      </c>
      <c r="CX43" s="12" t="s">
        <v>74</v>
      </c>
      <c r="CY43" s="12" t="s">
        <v>75</v>
      </c>
      <c r="CZ43" s="12" t="s">
        <v>76</v>
      </c>
      <c r="DA43" s="133"/>
      <c r="DB43" s="133"/>
      <c r="DC43" s="133"/>
      <c r="DD43" s="133"/>
      <c r="DF43" s="5" t="s">
        <v>57</v>
      </c>
      <c r="DG43" s="36"/>
      <c r="DI43" s="11"/>
      <c r="DJ43" s="11"/>
      <c r="DK43" s="12" t="s">
        <v>70</v>
      </c>
      <c r="DL43" s="12" t="s">
        <v>71</v>
      </c>
      <c r="DM43" s="12" t="s">
        <v>72</v>
      </c>
      <c r="DN43" s="12" t="s">
        <v>73</v>
      </c>
      <c r="DO43" s="12" t="s">
        <v>74</v>
      </c>
      <c r="DP43" s="12" t="s">
        <v>75</v>
      </c>
      <c r="DQ43" s="12" t="s">
        <v>76</v>
      </c>
      <c r="DR43" s="133"/>
      <c r="DS43" s="133"/>
      <c r="DT43" s="133"/>
      <c r="DU43" s="133"/>
      <c r="DW43" s="5" t="s">
        <v>57</v>
      </c>
      <c r="DX43" s="36"/>
      <c r="DZ43" s="11"/>
      <c r="EA43" s="11"/>
      <c r="EB43" s="12" t="s">
        <v>70</v>
      </c>
      <c r="EC43" s="12" t="s">
        <v>71</v>
      </c>
      <c r="ED43" s="12" t="s">
        <v>72</v>
      </c>
      <c r="EE43" s="12" t="s">
        <v>73</v>
      </c>
      <c r="EF43" s="12" t="s">
        <v>74</v>
      </c>
      <c r="EG43" s="12" t="s">
        <v>75</v>
      </c>
      <c r="EH43" s="12" t="s">
        <v>76</v>
      </c>
      <c r="EI43" s="133"/>
      <c r="EJ43" s="133"/>
      <c r="EK43" s="133"/>
      <c r="EL43" s="133"/>
      <c r="EN43" s="5" t="s">
        <v>57</v>
      </c>
      <c r="EO43" s="36"/>
      <c r="EQ43" s="11"/>
      <c r="ER43" s="11"/>
      <c r="ES43" s="12" t="s">
        <v>70</v>
      </c>
      <c r="ET43" s="12" t="s">
        <v>71</v>
      </c>
      <c r="EU43" s="12" t="s">
        <v>72</v>
      </c>
      <c r="EV43" s="12" t="s">
        <v>73</v>
      </c>
      <c r="EW43" s="12" t="s">
        <v>74</v>
      </c>
      <c r="EX43" s="12" t="s">
        <v>75</v>
      </c>
      <c r="EY43" s="12" t="s">
        <v>76</v>
      </c>
      <c r="EZ43" s="133"/>
      <c r="FA43" s="133"/>
      <c r="FB43" s="133"/>
      <c r="FC43" s="133"/>
      <c r="FE43" s="5" t="s">
        <v>57</v>
      </c>
      <c r="FF43" s="36"/>
      <c r="FH43" s="11"/>
      <c r="FI43" s="11"/>
      <c r="FJ43" s="12" t="s">
        <v>70</v>
      </c>
      <c r="FK43" s="12" t="s">
        <v>71</v>
      </c>
      <c r="FL43" s="12" t="s">
        <v>72</v>
      </c>
      <c r="FM43" s="12" t="s">
        <v>73</v>
      </c>
      <c r="FN43" s="12" t="s">
        <v>74</v>
      </c>
      <c r="FO43" s="12" t="s">
        <v>75</v>
      </c>
      <c r="FP43" s="12" t="s">
        <v>76</v>
      </c>
    </row>
    <row r="44" spans="1:172" x14ac:dyDescent="0.2">
      <c r="A44" t="s">
        <v>19</v>
      </c>
      <c r="B44" s="114">
        <f>①データ貼り付け!B44</f>
        <v>16117</v>
      </c>
      <c r="C44" s="114">
        <f>①データ貼り付け!C44</f>
        <v>18788</v>
      </c>
      <c r="D44" s="114">
        <f>①データ貼り付け!D44</f>
        <v>21546</v>
      </c>
      <c r="E44" s="114">
        <f>①データ貼り付け!E44</f>
        <v>22912</v>
      </c>
      <c r="F44" s="114">
        <f>①データ貼り付け!F44</f>
        <v>19236</v>
      </c>
      <c r="G44" s="114">
        <f>①データ貼り付け!G44</f>
        <v>16282</v>
      </c>
      <c r="H44" s="114">
        <f>①データ貼り付け!H44</f>
        <v>13951</v>
      </c>
      <c r="J44" s="5" t="s">
        <v>50</v>
      </c>
      <c r="K44" s="7">
        <f>SUM(B41:B45)</f>
        <v>98416</v>
      </c>
      <c r="L44" s="7">
        <f t="shared" ref="L44:Q44" si="183">SUM(C41:C45)</f>
        <v>99407</v>
      </c>
      <c r="M44" s="7">
        <f t="shared" si="183"/>
        <v>99160</v>
      </c>
      <c r="N44" s="7">
        <f t="shared" si="183"/>
        <v>93972</v>
      </c>
      <c r="O44" s="7">
        <f t="shared" si="183"/>
        <v>85646</v>
      </c>
      <c r="P44" s="7">
        <f t="shared" si="183"/>
        <v>76571</v>
      </c>
      <c r="Q44" s="7">
        <f t="shared" si="183"/>
        <v>70268</v>
      </c>
      <c r="S44" s="13" t="s">
        <v>79</v>
      </c>
      <c r="T44" s="10">
        <v>74.3</v>
      </c>
      <c r="U44" s="10">
        <v>4.4000000000000004</v>
      </c>
      <c r="V44" s="10">
        <v>8.8000000000000007</v>
      </c>
      <c r="W44" s="10">
        <v>13.4</v>
      </c>
      <c r="X44" s="10">
        <v>18.2</v>
      </c>
      <c r="Y44" s="10">
        <v>12</v>
      </c>
      <c r="Z44" s="10">
        <v>9.1</v>
      </c>
      <c r="AA44" s="10">
        <v>8.4</v>
      </c>
      <c r="AC44" s="2" t="s">
        <v>79</v>
      </c>
      <c r="AD44" s="22">
        <v>21354</v>
      </c>
      <c r="AE44" s="22">
        <v>21354</v>
      </c>
      <c r="AF44" s="22">
        <v>21354</v>
      </c>
      <c r="AG44" s="22">
        <v>21354</v>
      </c>
      <c r="AH44" s="22">
        <v>21354</v>
      </c>
      <c r="AI44" s="22">
        <v>21354</v>
      </c>
      <c r="AJ44" s="22">
        <v>21354</v>
      </c>
      <c r="AK44" s="22">
        <v>21354</v>
      </c>
      <c r="AM44" s="13" t="s">
        <v>79</v>
      </c>
      <c r="AN44">
        <f>T44/AD44*100000</f>
        <v>347.94417907651962</v>
      </c>
      <c r="AO44">
        <f t="shared" ref="AN44:AU51" si="184">U44/AE44*100000</f>
        <v>20.605038868596051</v>
      </c>
      <c r="AP44">
        <f t="shared" si="184"/>
        <v>41.210077737192101</v>
      </c>
      <c r="AQ44">
        <f t="shared" si="184"/>
        <v>62.751709281633424</v>
      </c>
      <c r="AR44">
        <f t="shared" si="184"/>
        <v>85.229933501920016</v>
      </c>
      <c r="AS44">
        <f t="shared" si="184"/>
        <v>56.195560550716493</v>
      </c>
      <c r="AT44">
        <f t="shared" si="184"/>
        <v>42.614966750960008</v>
      </c>
      <c r="AU44">
        <f t="shared" si="184"/>
        <v>39.336892385501542</v>
      </c>
      <c r="AW44" s="23" t="s">
        <v>36</v>
      </c>
      <c r="AX44">
        <f>AN44</f>
        <v>347.94417907651962</v>
      </c>
      <c r="AY44">
        <f t="shared" ref="AY44:BE49" si="185">AO44</f>
        <v>20.605038868596051</v>
      </c>
      <c r="AZ44">
        <f t="shared" si="185"/>
        <v>41.210077737192101</v>
      </c>
      <c r="BA44">
        <f t="shared" si="185"/>
        <v>62.751709281633424</v>
      </c>
      <c r="BB44">
        <f t="shared" si="185"/>
        <v>85.229933501920016</v>
      </c>
      <c r="BC44">
        <f t="shared" si="185"/>
        <v>56.195560550716493</v>
      </c>
      <c r="BD44">
        <f t="shared" si="185"/>
        <v>42.614966750960008</v>
      </c>
      <c r="BE44">
        <f t="shared" si="185"/>
        <v>39.336892385501542</v>
      </c>
      <c r="BH44" s="5" t="s">
        <v>50</v>
      </c>
      <c r="BI44" s="7">
        <f>K44</f>
        <v>98416</v>
      </c>
      <c r="BJ44" s="33" t="s">
        <v>98</v>
      </c>
      <c r="BK44" s="11" t="s">
        <v>36</v>
      </c>
      <c r="BL44" s="20">
        <f>SUM(BM44:BS44)</f>
        <v>342.43274327994749</v>
      </c>
      <c r="BM44" s="20">
        <f>BM96*BI44/100000</f>
        <v>20.27865505291749</v>
      </c>
      <c r="BN44" s="20">
        <f>BN96*BI44/100000</f>
        <v>40.557310105834979</v>
      </c>
      <c r="BO44" s="20">
        <f>BO96*BI44/100000</f>
        <v>61.75772220661235</v>
      </c>
      <c r="BP44" s="20">
        <f>BP96*BI44/100000</f>
        <v>83.879891355249597</v>
      </c>
      <c r="BQ44" s="20">
        <f>BQ96*BI44/100000</f>
        <v>55.305422871593144</v>
      </c>
      <c r="BR44" s="20">
        <f>BR96*BI44/100000</f>
        <v>41.939945677624799</v>
      </c>
      <c r="BS44" s="20">
        <f>BS96*BI44/100000</f>
        <v>38.713796010115196</v>
      </c>
      <c r="BX44" s="5" t="s">
        <v>50</v>
      </c>
      <c r="BY44" s="5">
        <f t="shared" si="117"/>
        <v>99407</v>
      </c>
      <c r="BZ44" s="33" t="s">
        <v>98</v>
      </c>
      <c r="CA44" s="11" t="s">
        <v>36</v>
      </c>
      <c r="CB44" s="20">
        <f>SUM(CC44:CI44)</f>
        <v>345.88087009459593</v>
      </c>
      <c r="CC44" s="20">
        <f>CC96*BY44/100000</f>
        <v>20.482850988105277</v>
      </c>
      <c r="CD44" s="20">
        <f>CD96*BY44/100000</f>
        <v>40.965701976210553</v>
      </c>
      <c r="CE44" s="20">
        <f>CE96*BY44/100000</f>
        <v>62.379591645593337</v>
      </c>
      <c r="CF44" s="20">
        <f>CF96*BY44/100000</f>
        <v>84.724519996253619</v>
      </c>
      <c r="CG44" s="20">
        <f>CG96*BY44/100000</f>
        <v>55.862320876650742</v>
      </c>
      <c r="CH44" s="20">
        <f>CH96*BY44/100000</f>
        <v>42.36225999812681</v>
      </c>
      <c r="CI44" s="20">
        <f>CI96*BY44/100000</f>
        <v>39.103624613655519</v>
      </c>
      <c r="CO44" s="5" t="s">
        <v>50</v>
      </c>
      <c r="CP44" s="36">
        <f t="shared" si="118"/>
        <v>99160</v>
      </c>
      <c r="CQ44" s="33" t="s">
        <v>98</v>
      </c>
      <c r="CR44" s="11" t="s">
        <v>36</v>
      </c>
      <c r="CS44" s="20">
        <f>SUM(CT44:CZ44)</f>
        <v>345.02144797227686</v>
      </c>
      <c r="CT44" s="20">
        <f>CT96*CP44/100000</f>
        <v>20.431956542099844</v>
      </c>
      <c r="CU44" s="20">
        <f>CU96*CP44/100000</f>
        <v>40.863913084199687</v>
      </c>
      <c r="CV44" s="20">
        <f>CV96*CP44/100000</f>
        <v>62.224594923667702</v>
      </c>
      <c r="CW44" s="20">
        <f>CW96*CP44/100000</f>
        <v>84.514002060503884</v>
      </c>
      <c r="CX44" s="20">
        <f>CX96*CP44/100000</f>
        <v>55.723517842090473</v>
      </c>
      <c r="CY44" s="20">
        <f>CY96*CP44/100000</f>
        <v>42.257001030251942</v>
      </c>
      <c r="CZ44" s="20">
        <f>CZ96*CP44/100000</f>
        <v>39.006462489463331</v>
      </c>
      <c r="DF44" s="5" t="s">
        <v>50</v>
      </c>
      <c r="DG44" s="36">
        <f t="shared" si="119"/>
        <v>93972</v>
      </c>
      <c r="DH44" s="33" t="s">
        <v>98</v>
      </c>
      <c r="DI44" s="11" t="s">
        <v>36</v>
      </c>
      <c r="DJ44" s="20">
        <f>SUM(DK44:DQ44)</f>
        <v>326.970103961787</v>
      </c>
      <c r="DK44" s="20">
        <f>DK96*DG44/100000</f>
        <v>19.362967125597081</v>
      </c>
      <c r="DL44" s="20">
        <f>DL96*DG44/100000</f>
        <v>38.725934251194161</v>
      </c>
      <c r="DM44" s="20">
        <f>DM96*DG44/100000</f>
        <v>58.969036246136554</v>
      </c>
      <c r="DN44" s="20">
        <f>DN96*DG44/100000</f>
        <v>80.092273110424287</v>
      </c>
      <c r="DO44" s="20">
        <f>DO96*DG44/100000</f>
        <v>52.808092160719305</v>
      </c>
      <c r="DP44" s="20">
        <f>DP96*DG44/100000</f>
        <v>40.046136555212144</v>
      </c>
      <c r="DQ44" s="20">
        <f>DQ96*DG44/100000</f>
        <v>36.965664512503508</v>
      </c>
      <c r="DW44" s="5" t="s">
        <v>50</v>
      </c>
      <c r="DX44" s="36">
        <f t="shared" si="120"/>
        <v>85646</v>
      </c>
      <c r="DY44" s="33" t="s">
        <v>98</v>
      </c>
      <c r="DZ44" s="11" t="s">
        <v>36</v>
      </c>
      <c r="EA44" s="20">
        <f>SUM(EB44:EH44)</f>
        <v>298.00027161187603</v>
      </c>
      <c r="EB44" s="20">
        <f>EB96*DX44/100000</f>
        <v>17.647391589397774</v>
      </c>
      <c r="EC44" s="20">
        <f>EC96*DX44/100000</f>
        <v>35.294783178795548</v>
      </c>
      <c r="ED44" s="20">
        <f>ED96*DX44/100000</f>
        <v>53.744328931347766</v>
      </c>
      <c r="EE44" s="20">
        <f>EE96*DX44/100000</f>
        <v>72.996028847054419</v>
      </c>
      <c r="EF44" s="20">
        <f>EF96*DX44/100000</f>
        <v>48.129249789266652</v>
      </c>
      <c r="EG44" s="20">
        <f>EG96*DX44/100000</f>
        <v>36.498014423527209</v>
      </c>
      <c r="EH44" s="20">
        <f>EH96*DX44/100000</f>
        <v>33.690474852486652</v>
      </c>
      <c r="EN44" s="5" t="s">
        <v>50</v>
      </c>
      <c r="EO44" s="36">
        <f t="shared" si="121"/>
        <v>76571</v>
      </c>
      <c r="EP44" s="33" t="s">
        <v>98</v>
      </c>
      <c r="EQ44" s="11" t="s">
        <v>36</v>
      </c>
      <c r="ER44" s="20">
        <f>SUM(ES44:EY44)</f>
        <v>266.42433736068182</v>
      </c>
      <c r="ES44" s="20">
        <f>ES96*EO44/100000</f>
        <v>15.777484312072684</v>
      </c>
      <c r="ET44" s="20">
        <f>ET96*EO44/100000</f>
        <v>31.554968624145367</v>
      </c>
      <c r="EU44" s="20">
        <f>EU96*EO44/100000</f>
        <v>48.049611314039531</v>
      </c>
      <c r="EV44" s="20">
        <f>EV96*EO44/100000</f>
        <v>65.261412381755179</v>
      </c>
      <c r="EW44" s="20">
        <f>EW96*EO44/100000</f>
        <v>43.029502669289123</v>
      </c>
      <c r="EX44" s="20">
        <f>EX96*EO44/100000</f>
        <v>32.630706190877589</v>
      </c>
      <c r="EY44" s="20">
        <f>EY96*EO44/100000</f>
        <v>30.120651868502385</v>
      </c>
      <c r="FE44" s="5" t="s">
        <v>50</v>
      </c>
      <c r="FF44" s="36">
        <f t="shared" si="122"/>
        <v>70268</v>
      </c>
      <c r="FG44" s="33" t="s">
        <v>98</v>
      </c>
      <c r="FH44" s="11" t="s">
        <v>36</v>
      </c>
      <c r="FI44" s="20">
        <f>SUM(FJ44:FP44)</f>
        <v>244.49341575348876</v>
      </c>
      <c r="FJ44" s="20">
        <f>FJ96*FF44/100000</f>
        <v>14.478748712185071</v>
      </c>
      <c r="FK44" s="20">
        <f>FK96*FF44/100000</f>
        <v>28.957497424370143</v>
      </c>
      <c r="FL44" s="20">
        <f>FL96*FF44/100000</f>
        <v>44.09437107801817</v>
      </c>
      <c r="FM44" s="20">
        <f>FM96*FF44/100000</f>
        <v>59.889369673129153</v>
      </c>
      <c r="FN44" s="20">
        <f>FN96*FF44/100000</f>
        <v>39.487496487777463</v>
      </c>
      <c r="FO44" s="20">
        <f>FO96*FF44/100000</f>
        <v>29.944684836564576</v>
      </c>
      <c r="FP44" s="20">
        <f>FP96*FF44/100000</f>
        <v>27.641247541444223</v>
      </c>
    </row>
    <row r="45" spans="1:172" x14ac:dyDescent="0.2">
      <c r="A45" t="s">
        <v>20</v>
      </c>
      <c r="B45" s="114">
        <f>①データ貼り付け!B45</f>
        <v>17552</v>
      </c>
      <c r="C45" s="114">
        <f>①データ貼り付け!C45</f>
        <v>15715</v>
      </c>
      <c r="D45" s="114">
        <f>①データ貼り付け!D45</f>
        <v>18363</v>
      </c>
      <c r="E45" s="114">
        <f>①データ貼り付け!E45</f>
        <v>21101</v>
      </c>
      <c r="F45" s="114">
        <f>①データ貼り付け!F45</f>
        <v>22495</v>
      </c>
      <c r="G45" s="114">
        <f>①データ貼り付け!G45</f>
        <v>18935</v>
      </c>
      <c r="H45" s="114">
        <f>①データ貼り付け!H45</f>
        <v>16103</v>
      </c>
      <c r="J45" s="5" t="s">
        <v>51</v>
      </c>
      <c r="K45" s="7">
        <f t="shared" ref="K45:Q50" si="186">B46</f>
        <v>20815</v>
      </c>
      <c r="L45" s="7">
        <f t="shared" si="186"/>
        <v>16872</v>
      </c>
      <c r="M45" s="7">
        <f t="shared" si="186"/>
        <v>15190</v>
      </c>
      <c r="N45" s="7">
        <f t="shared" si="186"/>
        <v>17803</v>
      </c>
      <c r="O45" s="7">
        <f t="shared" si="186"/>
        <v>20509</v>
      </c>
      <c r="P45" s="7">
        <f t="shared" si="186"/>
        <v>21924</v>
      </c>
      <c r="Q45" s="7">
        <f t="shared" si="186"/>
        <v>18511</v>
      </c>
      <c r="S45" s="13" t="s">
        <v>80</v>
      </c>
      <c r="T45" s="10">
        <v>124.5</v>
      </c>
      <c r="U45" s="10">
        <v>10.6</v>
      </c>
      <c r="V45" s="10">
        <v>14.1</v>
      </c>
      <c r="W45" s="10">
        <v>24.2</v>
      </c>
      <c r="X45" s="10">
        <v>28.4</v>
      </c>
      <c r="Y45" s="10">
        <v>19.600000000000001</v>
      </c>
      <c r="Z45" s="10">
        <v>15</v>
      </c>
      <c r="AA45" s="10">
        <v>12.6</v>
      </c>
      <c r="AC45" s="2" t="s">
        <v>80</v>
      </c>
      <c r="AD45" s="22">
        <v>4972</v>
      </c>
      <c r="AE45" s="22">
        <v>4972</v>
      </c>
      <c r="AF45" s="22">
        <v>4972</v>
      </c>
      <c r="AG45" s="22">
        <v>4972</v>
      </c>
      <c r="AH45" s="22">
        <v>4972</v>
      </c>
      <c r="AI45" s="22">
        <v>4972</v>
      </c>
      <c r="AJ45" s="22">
        <v>4972</v>
      </c>
      <c r="AK45" s="22">
        <v>4972</v>
      </c>
      <c r="AM45" s="13" t="s">
        <v>80</v>
      </c>
      <c r="AN45">
        <f t="shared" si="184"/>
        <v>2504.0225261464202</v>
      </c>
      <c r="AO45">
        <f t="shared" si="184"/>
        <v>213.19388576025744</v>
      </c>
      <c r="AP45">
        <f t="shared" si="184"/>
        <v>283.5880933226066</v>
      </c>
      <c r="AQ45">
        <f t="shared" si="184"/>
        <v>486.72566371681415</v>
      </c>
      <c r="AR45">
        <f t="shared" si="184"/>
        <v>571.19871279163317</v>
      </c>
      <c r="AS45">
        <f t="shared" si="184"/>
        <v>394.20756234915535</v>
      </c>
      <c r="AT45">
        <f t="shared" si="184"/>
        <v>301.68946098149638</v>
      </c>
      <c r="AU45">
        <f t="shared" si="184"/>
        <v>253.41914722445696</v>
      </c>
      <c r="AW45" s="23" t="s">
        <v>37</v>
      </c>
      <c r="AX45">
        <f t="shared" ref="AX45:AX49" si="187">AN45</f>
        <v>2504.0225261464202</v>
      </c>
      <c r="AY45">
        <f t="shared" si="185"/>
        <v>213.19388576025744</v>
      </c>
      <c r="AZ45">
        <f t="shared" si="185"/>
        <v>283.5880933226066</v>
      </c>
      <c r="BA45">
        <f t="shared" si="185"/>
        <v>486.72566371681415</v>
      </c>
      <c r="BB45">
        <f t="shared" si="185"/>
        <v>571.19871279163317</v>
      </c>
      <c r="BC45">
        <f t="shared" si="185"/>
        <v>394.20756234915535</v>
      </c>
      <c r="BD45">
        <f t="shared" si="185"/>
        <v>301.68946098149638</v>
      </c>
      <c r="BE45">
        <f t="shared" si="185"/>
        <v>253.41914722445696</v>
      </c>
      <c r="BH45" s="5" t="s">
        <v>51</v>
      </c>
      <c r="BI45" s="7">
        <f t="shared" ref="BI45:BI50" si="188">K45</f>
        <v>20815</v>
      </c>
      <c r="BJ45" s="33" t="s">
        <v>98</v>
      </c>
      <c r="BK45" s="11" t="s">
        <v>37</v>
      </c>
      <c r="BL45" s="20">
        <f t="shared" ref="BL45:BL50" si="189">SUM(BM45:BS45)</f>
        <v>521.21228881737738</v>
      </c>
      <c r="BM45" s="20">
        <f t="shared" ref="BM45:BM50" si="190">BM97*BI45/100000</f>
        <v>44.376307320997583</v>
      </c>
      <c r="BN45" s="20">
        <f t="shared" ref="BN45:BN50" si="191">BN97*BI45/100000</f>
        <v>59.028861625100561</v>
      </c>
      <c r="BO45" s="20">
        <f t="shared" ref="BO45:BO50" si="192">BO97*BI45/100000</f>
        <v>101.31194690265487</v>
      </c>
      <c r="BP45" s="20">
        <f t="shared" ref="BP45:BP50" si="193">BP97*BI45/100000</f>
        <v>118.89501206757845</v>
      </c>
      <c r="BQ45" s="20">
        <f t="shared" ref="BQ45:BQ50" si="194">BQ97*BI45/100000</f>
        <v>82.054304102976687</v>
      </c>
      <c r="BR45" s="20">
        <f t="shared" ref="BR45:BR50" si="195">BR97*BI45/100000</f>
        <v>62.796661303298471</v>
      </c>
      <c r="BS45" s="20">
        <f t="shared" ref="BS45:BS50" si="196">BS97*BI45/100000</f>
        <v>52.749195494770717</v>
      </c>
      <c r="BX45" s="5" t="s">
        <v>51</v>
      </c>
      <c r="BY45" s="5">
        <f t="shared" si="117"/>
        <v>16872</v>
      </c>
      <c r="BZ45" s="33" t="s">
        <v>98</v>
      </c>
      <c r="CA45" s="11" t="s">
        <v>37</v>
      </c>
      <c r="CB45" s="20">
        <f t="shared" ref="CB45:CB50" si="197">SUM(CC45:CI45)</f>
        <v>422.47868061142401</v>
      </c>
      <c r="CC45" s="20">
        <f t="shared" ref="CC45:CC50" si="198">CC97*BY45/100000</f>
        <v>35.970072405470638</v>
      </c>
      <c r="CD45" s="20">
        <f t="shared" ref="CD45:CD50" si="199">CD97*BY45/100000</f>
        <v>47.846983105390187</v>
      </c>
      <c r="CE45" s="20">
        <f t="shared" ref="CE45:CE50" si="200">CE97*BY45/100000</f>
        <v>82.120353982300884</v>
      </c>
      <c r="CF45" s="20">
        <f t="shared" ref="CF45:CF50" si="201">CF97*BY45/100000</f>
        <v>96.372646822204345</v>
      </c>
      <c r="CG45" s="20">
        <f t="shared" ref="CG45:CG50" si="202">CG97*BY45/100000</f>
        <v>66.510699919549481</v>
      </c>
      <c r="CH45" s="20">
        <f t="shared" ref="CH45:CH50" si="203">CH97*BY45/100000</f>
        <v>50.901045856798071</v>
      </c>
      <c r="CI45" s="20">
        <f t="shared" ref="CI45:CI50" si="204">CI97*BY45/100000</f>
        <v>42.756878519710376</v>
      </c>
      <c r="CO45" s="5" t="s">
        <v>51</v>
      </c>
      <c r="CP45" s="36">
        <f t="shared" si="118"/>
        <v>15190</v>
      </c>
      <c r="CQ45" s="33" t="s">
        <v>98</v>
      </c>
      <c r="CR45" s="11" t="s">
        <v>37</v>
      </c>
      <c r="CS45" s="20">
        <f t="shared" ref="CS45:CS50" si="205">SUM(CT45:CZ45)</f>
        <v>380.36102172164118</v>
      </c>
      <c r="CT45" s="20">
        <f t="shared" ref="CT45:CT50" si="206">CT97*CP45/100000</f>
        <v>32.384151246983109</v>
      </c>
      <c r="CU45" s="20">
        <f t="shared" ref="CU45:CU50" si="207">CU97*CP45/100000</f>
        <v>43.077031375703939</v>
      </c>
      <c r="CV45" s="20">
        <f t="shared" ref="CV45:CV50" si="208">CV97*CP45/100000</f>
        <v>73.93362831858407</v>
      </c>
      <c r="CW45" s="20">
        <f t="shared" ref="CW45:CW50" si="209">CW97*CP45/100000</f>
        <v>86.765084473049086</v>
      </c>
      <c r="CX45" s="20">
        <f t="shared" ref="CX45:CX50" si="210">CX97*CP45/100000</f>
        <v>59.880128720836694</v>
      </c>
      <c r="CY45" s="20">
        <f t="shared" ref="CY45:CY50" si="211">CY97*CP45/100000</f>
        <v>45.826629123089305</v>
      </c>
      <c r="CZ45" s="20">
        <f t="shared" ref="CZ45:CZ50" si="212">CZ97*CP45/100000</f>
        <v>38.494368463395013</v>
      </c>
      <c r="DF45" s="5" t="s">
        <v>51</v>
      </c>
      <c r="DG45" s="36">
        <f t="shared" si="119"/>
        <v>17803</v>
      </c>
      <c r="DH45" s="33" t="s">
        <v>98</v>
      </c>
      <c r="DI45" s="11" t="s">
        <v>37</v>
      </c>
      <c r="DJ45" s="20">
        <f t="shared" ref="DJ45:DJ50" si="213">SUM(DK45:DQ45)</f>
        <v>445.79113032984714</v>
      </c>
      <c r="DK45" s="20">
        <f t="shared" ref="DK45:DK50" si="214">DK97*DG45/100000</f>
        <v>37.95490748189863</v>
      </c>
      <c r="DL45" s="20">
        <f t="shared" ref="DL45:DL50" si="215">DL97*DG45/100000</f>
        <v>50.487188254223653</v>
      </c>
      <c r="DM45" s="20">
        <f t="shared" ref="DM45:DM50" si="216">DM97*DG45/100000</f>
        <v>86.651769911504431</v>
      </c>
      <c r="DN45" s="20">
        <f t="shared" ref="DN45:DN50" si="217">DN97*DG45/100000</f>
        <v>101.69050683829445</v>
      </c>
      <c r="DO45" s="20">
        <f t="shared" ref="DO45:DO50" si="218">DO97*DG45/100000</f>
        <v>70.180772325020129</v>
      </c>
      <c r="DP45" s="20">
        <f t="shared" ref="DP45:DP50" si="219">DP97*DG45/100000</f>
        <v>53.709774738535799</v>
      </c>
      <c r="DQ45" s="20">
        <f t="shared" ref="DQ45:DQ50" si="220">DQ97*DG45/100000</f>
        <v>45.116210780370075</v>
      </c>
      <c r="DW45" s="5" t="s">
        <v>51</v>
      </c>
      <c r="DX45" s="36">
        <f t="shared" si="120"/>
        <v>20509</v>
      </c>
      <c r="DY45" s="33" t="s">
        <v>98</v>
      </c>
      <c r="DZ45" s="11" t="s">
        <v>37</v>
      </c>
      <c r="EA45" s="20">
        <f t="shared" ref="EA45:EA50" si="221">SUM(EB45:EH45)</f>
        <v>513.5499798873692</v>
      </c>
      <c r="EB45" s="20">
        <f t="shared" ref="EB45:EB50" si="222">EB97*DX45/100000</f>
        <v>43.723934030571201</v>
      </c>
      <c r="EC45" s="20">
        <f t="shared" ref="EC45:EC50" si="223">EC97*DX45/100000</f>
        <v>58.161082059533392</v>
      </c>
      <c r="ED45" s="20">
        <f t="shared" ref="ED45:ED50" si="224">ED97*DX45/100000</f>
        <v>99.822566371681404</v>
      </c>
      <c r="EE45" s="20">
        <f t="shared" ref="EE45:EE50" si="225">EE97*DX45/100000</f>
        <v>117.14714400643604</v>
      </c>
      <c r="EF45" s="20">
        <f t="shared" ref="EF45:EF50" si="226">EF97*DX45/100000</f>
        <v>80.848028962188266</v>
      </c>
      <c r="EG45" s="20">
        <f t="shared" ref="EG45:EG50" si="227">EG97*DX45/100000</f>
        <v>61.873491552695093</v>
      </c>
      <c r="EH45" s="20">
        <f t="shared" ref="EH45:EH50" si="228">EH97*DX45/100000</f>
        <v>51.973732904263876</v>
      </c>
      <c r="EN45" s="5" t="s">
        <v>51</v>
      </c>
      <c r="EO45" s="36">
        <f t="shared" si="121"/>
        <v>21924</v>
      </c>
      <c r="EP45" s="33" t="s">
        <v>98</v>
      </c>
      <c r="EQ45" s="11" t="s">
        <v>37</v>
      </c>
      <c r="ER45" s="20">
        <f t="shared" ref="ER45:ER50" si="229">SUM(ES45:EY45)</f>
        <v>548.9818986323412</v>
      </c>
      <c r="ES45" s="20">
        <f t="shared" ref="ES45:ES50" si="230">ES97*EO45/100000</f>
        <v>46.740627514078838</v>
      </c>
      <c r="ET45" s="20">
        <f t="shared" ref="ET45:ET50" si="231">ET97*EO45/100000</f>
        <v>62.173853580048274</v>
      </c>
      <c r="EU45" s="20">
        <f t="shared" ref="EU45:EU50" si="232">EU97*EO45/100000</f>
        <v>106.70973451327434</v>
      </c>
      <c r="EV45" s="20">
        <f t="shared" ref="EV45:EV50" si="233">EV97*EO45/100000</f>
        <v>125.22960579243767</v>
      </c>
      <c r="EW45" s="20">
        <f t="shared" ref="EW45:EW50" si="234">EW97*EO45/100000</f>
        <v>86.426065969428805</v>
      </c>
      <c r="EX45" s="20">
        <f t="shared" ref="EX45:EX50" si="235">EX97*EO45/100000</f>
        <v>66.142397425583269</v>
      </c>
      <c r="EY45" s="20">
        <f t="shared" ref="EY45:EY50" si="236">EY97*EO45/100000</f>
        <v>55.559613837489941</v>
      </c>
      <c r="FE45" s="5" t="s">
        <v>51</v>
      </c>
      <c r="FF45" s="36">
        <f t="shared" si="122"/>
        <v>18511</v>
      </c>
      <c r="FG45" s="33" t="s">
        <v>98</v>
      </c>
      <c r="FH45" s="11" t="s">
        <v>37</v>
      </c>
      <c r="FI45" s="20">
        <f t="shared" ref="FI45:FI50" si="237">SUM(FJ45:FP45)</f>
        <v>463.51960981496381</v>
      </c>
      <c r="FJ45" s="20">
        <f t="shared" ref="FJ45:FJ50" si="238">FJ97*FF45/100000</f>
        <v>39.464320193081257</v>
      </c>
      <c r="FK45" s="20">
        <f t="shared" ref="FK45:FK50" si="239">FK97*FF45/100000</f>
        <v>52.494991954947707</v>
      </c>
      <c r="FL45" s="20">
        <f t="shared" ref="FL45:FL50" si="240">FL97*FF45/100000</f>
        <v>90.097787610619463</v>
      </c>
      <c r="FM45" s="20">
        <f t="shared" ref="FM45:FM50" si="241">FM97*FF45/100000</f>
        <v>105.73459372485921</v>
      </c>
      <c r="FN45" s="20">
        <f t="shared" ref="FN45:FN50" si="242">FN97*FF45/100000</f>
        <v>72.971761866452141</v>
      </c>
      <c r="FO45" s="20">
        <f t="shared" ref="FO45:FO50" si="243">FO97*FF45/100000</f>
        <v>55.845736122284791</v>
      </c>
      <c r="FP45" s="20">
        <f t="shared" ref="FP45:FP50" si="244">FP97*FF45/100000</f>
        <v>46.910418342719225</v>
      </c>
    </row>
    <row r="46" spans="1:172" x14ac:dyDescent="0.2">
      <c r="A46" t="s">
        <v>21</v>
      </c>
      <c r="B46" s="114">
        <f>①データ貼り付け!B46</f>
        <v>20815</v>
      </c>
      <c r="C46" s="114">
        <f>①データ貼り付け!C46</f>
        <v>16872</v>
      </c>
      <c r="D46" s="114">
        <f>①データ貼り付け!D46</f>
        <v>15190</v>
      </c>
      <c r="E46" s="114">
        <f>①データ貼り付け!E46</f>
        <v>17803</v>
      </c>
      <c r="F46" s="114">
        <f>①データ貼り付け!F46</f>
        <v>20509</v>
      </c>
      <c r="G46" s="114">
        <f>①データ貼り付け!G46</f>
        <v>21924</v>
      </c>
      <c r="H46" s="114">
        <f>①データ貼り付け!H46</f>
        <v>18511</v>
      </c>
      <c r="J46" s="5" t="s">
        <v>52</v>
      </c>
      <c r="K46" s="7">
        <f t="shared" si="186"/>
        <v>17079</v>
      </c>
      <c r="L46" s="7">
        <f t="shared" si="186"/>
        <v>19529</v>
      </c>
      <c r="M46" s="7">
        <f t="shared" si="186"/>
        <v>15880</v>
      </c>
      <c r="N46" s="7">
        <f t="shared" si="186"/>
        <v>14380</v>
      </c>
      <c r="O46" s="7">
        <f t="shared" si="186"/>
        <v>16930</v>
      </c>
      <c r="P46" s="7">
        <f t="shared" si="186"/>
        <v>19551</v>
      </c>
      <c r="Q46" s="7">
        <f t="shared" si="186"/>
        <v>20965</v>
      </c>
      <c r="S46" s="13" t="s">
        <v>81</v>
      </c>
      <c r="T46" s="10">
        <v>164.3</v>
      </c>
      <c r="U46" s="10">
        <v>13.8</v>
      </c>
      <c r="V46" s="10">
        <v>17.100000000000001</v>
      </c>
      <c r="W46" s="10">
        <v>32.799999999999997</v>
      </c>
      <c r="X46" s="10">
        <v>37.299999999999997</v>
      </c>
      <c r="Y46" s="10">
        <v>26.8</v>
      </c>
      <c r="Z46" s="10">
        <v>20.6</v>
      </c>
      <c r="AA46" s="10">
        <v>15.9</v>
      </c>
      <c r="AC46" s="2" t="s">
        <v>81</v>
      </c>
      <c r="AD46" s="22">
        <v>3451</v>
      </c>
      <c r="AE46" s="22">
        <v>3451</v>
      </c>
      <c r="AF46" s="22">
        <v>3451</v>
      </c>
      <c r="AG46" s="22">
        <v>3451</v>
      </c>
      <c r="AH46" s="22">
        <v>3451</v>
      </c>
      <c r="AI46" s="22">
        <v>3451</v>
      </c>
      <c r="AJ46" s="22">
        <v>3451</v>
      </c>
      <c r="AK46" s="22">
        <v>3451</v>
      </c>
      <c r="AM46" s="13" t="s">
        <v>81</v>
      </c>
      <c r="AN46">
        <f>T46/AD46*100000</f>
        <v>4760.9388583019418</v>
      </c>
      <c r="AO46">
        <f t="shared" si="184"/>
        <v>399.88409156766153</v>
      </c>
      <c r="AP46">
        <f t="shared" si="184"/>
        <v>495.50854824688503</v>
      </c>
      <c r="AQ46">
        <f t="shared" si="184"/>
        <v>950.4491451753114</v>
      </c>
      <c r="AR46">
        <f t="shared" si="184"/>
        <v>1080.8461315560705</v>
      </c>
      <c r="AS46">
        <f t="shared" si="184"/>
        <v>776.58649666763256</v>
      </c>
      <c r="AT46">
        <f t="shared" si="184"/>
        <v>596.92842654303104</v>
      </c>
      <c r="AU46">
        <f t="shared" si="184"/>
        <v>460.73601854534917</v>
      </c>
      <c r="AW46" s="23" t="s">
        <v>38</v>
      </c>
      <c r="AX46">
        <f t="shared" si="187"/>
        <v>4760.9388583019418</v>
      </c>
      <c r="AY46">
        <f t="shared" si="185"/>
        <v>399.88409156766153</v>
      </c>
      <c r="AZ46">
        <f t="shared" si="185"/>
        <v>495.50854824688503</v>
      </c>
      <c r="BA46">
        <f t="shared" si="185"/>
        <v>950.4491451753114</v>
      </c>
      <c r="BB46">
        <f t="shared" si="185"/>
        <v>1080.8461315560705</v>
      </c>
      <c r="BC46">
        <f t="shared" si="185"/>
        <v>776.58649666763256</v>
      </c>
      <c r="BD46">
        <f t="shared" si="185"/>
        <v>596.92842654303104</v>
      </c>
      <c r="BE46">
        <f t="shared" si="185"/>
        <v>460.73601854534917</v>
      </c>
      <c r="BH46" s="5" t="s">
        <v>52</v>
      </c>
      <c r="BI46" s="7">
        <f t="shared" si="188"/>
        <v>17079</v>
      </c>
      <c r="BJ46" s="33" t="s">
        <v>98</v>
      </c>
      <c r="BK46" s="11" t="s">
        <v>38</v>
      </c>
      <c r="BL46" s="20">
        <f t="shared" si="189"/>
        <v>813.12074760938845</v>
      </c>
      <c r="BM46" s="20">
        <f t="shared" si="190"/>
        <v>68.296203998840923</v>
      </c>
      <c r="BN46" s="20">
        <f t="shared" si="191"/>
        <v>84.627904955085498</v>
      </c>
      <c r="BO46" s="20">
        <f t="shared" si="192"/>
        <v>162.32720950449144</v>
      </c>
      <c r="BP46" s="20">
        <f t="shared" si="193"/>
        <v>184.59771080846127</v>
      </c>
      <c r="BQ46" s="20">
        <f t="shared" si="194"/>
        <v>132.63320776586497</v>
      </c>
      <c r="BR46" s="20">
        <f t="shared" si="195"/>
        <v>101.94940596928427</v>
      </c>
      <c r="BS46" s="20">
        <f t="shared" si="196"/>
        <v>78.689104607360193</v>
      </c>
      <c r="BX46" s="5" t="s">
        <v>52</v>
      </c>
      <c r="BY46" s="5">
        <f t="shared" si="117"/>
        <v>19529</v>
      </c>
      <c r="BZ46" s="33" t="s">
        <v>98</v>
      </c>
      <c r="CA46" s="11" t="s">
        <v>38</v>
      </c>
      <c r="CB46" s="20">
        <f t="shared" si="197"/>
        <v>929.76374963778619</v>
      </c>
      <c r="CC46" s="20">
        <f t="shared" si="198"/>
        <v>78.093364242248626</v>
      </c>
      <c r="CD46" s="20">
        <f t="shared" si="199"/>
        <v>96.767864387134182</v>
      </c>
      <c r="CE46" s="20">
        <f t="shared" si="200"/>
        <v>185.61321356128656</v>
      </c>
      <c r="CF46" s="20">
        <f t="shared" si="201"/>
        <v>211.07844103158499</v>
      </c>
      <c r="CG46" s="20">
        <f t="shared" si="202"/>
        <v>151.65957693422197</v>
      </c>
      <c r="CH46" s="20">
        <f t="shared" si="203"/>
        <v>116.57415241958853</v>
      </c>
      <c r="CI46" s="20">
        <f t="shared" si="204"/>
        <v>89.977137061721237</v>
      </c>
      <c r="CO46" s="5" t="s">
        <v>52</v>
      </c>
      <c r="CP46" s="36">
        <f t="shared" si="118"/>
        <v>15880</v>
      </c>
      <c r="CQ46" s="33" t="s">
        <v>98</v>
      </c>
      <c r="CR46" s="11" t="s">
        <v>38</v>
      </c>
      <c r="CS46" s="20">
        <f t="shared" si="205"/>
        <v>756.03709069834838</v>
      </c>
      <c r="CT46" s="20">
        <f t="shared" si="206"/>
        <v>63.501593740944649</v>
      </c>
      <c r="CU46" s="20">
        <f t="shared" si="207"/>
        <v>78.686757461605339</v>
      </c>
      <c r="CV46" s="20">
        <f t="shared" si="208"/>
        <v>150.93132425383945</v>
      </c>
      <c r="CW46" s="20">
        <f t="shared" si="209"/>
        <v>171.63836569110401</v>
      </c>
      <c r="CX46" s="20">
        <f t="shared" si="210"/>
        <v>123.32193567082004</v>
      </c>
      <c r="CY46" s="20">
        <f t="shared" si="211"/>
        <v>94.792234135033326</v>
      </c>
      <c r="CZ46" s="20">
        <f t="shared" si="212"/>
        <v>73.164879745001443</v>
      </c>
      <c r="DF46" s="5" t="s">
        <v>52</v>
      </c>
      <c r="DG46" s="36">
        <f t="shared" si="119"/>
        <v>14380</v>
      </c>
      <c r="DH46" s="33" t="s">
        <v>98</v>
      </c>
      <c r="DI46" s="11" t="s">
        <v>38</v>
      </c>
      <c r="DJ46" s="20">
        <f t="shared" si="213"/>
        <v>684.62300782381908</v>
      </c>
      <c r="DK46" s="20">
        <f t="shared" si="214"/>
        <v>57.503332367429721</v>
      </c>
      <c r="DL46" s="20">
        <f t="shared" si="215"/>
        <v>71.254129237902077</v>
      </c>
      <c r="DM46" s="20">
        <f t="shared" si="216"/>
        <v>136.67458707620978</v>
      </c>
      <c r="DN46" s="20">
        <f t="shared" si="217"/>
        <v>155.42567371776295</v>
      </c>
      <c r="DO46" s="20">
        <f t="shared" si="218"/>
        <v>111.67313822080557</v>
      </c>
      <c r="DP46" s="20">
        <f t="shared" si="219"/>
        <v>85.838307736887856</v>
      </c>
      <c r="DQ46" s="20">
        <f t="shared" si="220"/>
        <v>66.253839466821205</v>
      </c>
      <c r="DW46" s="5" t="s">
        <v>52</v>
      </c>
      <c r="DX46" s="36">
        <f t="shared" si="120"/>
        <v>16930</v>
      </c>
      <c r="DY46" s="33" t="s">
        <v>98</v>
      </c>
      <c r="DZ46" s="11" t="s">
        <v>38</v>
      </c>
      <c r="EA46" s="20">
        <f t="shared" si="221"/>
        <v>806.0269487105187</v>
      </c>
      <c r="EB46" s="20">
        <f t="shared" si="222"/>
        <v>67.700376702405094</v>
      </c>
      <c r="EC46" s="20">
        <f t="shared" si="223"/>
        <v>83.889597218197636</v>
      </c>
      <c r="ED46" s="20">
        <f t="shared" si="224"/>
        <v>160.91104027818022</v>
      </c>
      <c r="EE46" s="20">
        <f t="shared" si="225"/>
        <v>182.98725007244275</v>
      </c>
      <c r="EF46" s="20">
        <f t="shared" si="226"/>
        <v>131.47609388583018</v>
      </c>
      <c r="EG46" s="20">
        <f t="shared" si="227"/>
        <v>101.05998261373516</v>
      </c>
      <c r="EH46" s="20">
        <f t="shared" si="228"/>
        <v>78.002607939727611</v>
      </c>
      <c r="EN46" s="5" t="s">
        <v>52</v>
      </c>
      <c r="EO46" s="36">
        <f t="shared" si="121"/>
        <v>19551</v>
      </c>
      <c r="EP46" s="33" t="s">
        <v>98</v>
      </c>
      <c r="EQ46" s="11" t="s">
        <v>38</v>
      </c>
      <c r="ER46" s="20">
        <f t="shared" si="229"/>
        <v>930.81115618661249</v>
      </c>
      <c r="ES46" s="20">
        <f t="shared" si="230"/>
        <v>78.181338742393507</v>
      </c>
      <c r="ET46" s="20">
        <f t="shared" si="231"/>
        <v>96.8768762677485</v>
      </c>
      <c r="EU46" s="20">
        <f t="shared" si="232"/>
        <v>185.82231237322512</v>
      </c>
      <c r="EV46" s="20">
        <f t="shared" si="233"/>
        <v>211.31622718052733</v>
      </c>
      <c r="EW46" s="20">
        <f t="shared" si="234"/>
        <v>151.83042596348884</v>
      </c>
      <c r="EX46" s="20">
        <f t="shared" si="235"/>
        <v>116.70547667342801</v>
      </c>
      <c r="EY46" s="20">
        <f t="shared" si="236"/>
        <v>90.078498985801204</v>
      </c>
      <c r="FE46" s="5" t="s">
        <v>52</v>
      </c>
      <c r="FF46" s="36">
        <f t="shared" si="122"/>
        <v>20965</v>
      </c>
      <c r="FG46" s="33" t="s">
        <v>98</v>
      </c>
      <c r="FH46" s="11" t="s">
        <v>38</v>
      </c>
      <c r="FI46" s="20">
        <f t="shared" si="237"/>
        <v>998.13083164300178</v>
      </c>
      <c r="FJ46" s="20">
        <f t="shared" si="238"/>
        <v>83.835699797160245</v>
      </c>
      <c r="FK46" s="20">
        <f t="shared" si="239"/>
        <v>103.88336713995945</v>
      </c>
      <c r="FL46" s="20">
        <f t="shared" si="240"/>
        <v>199.26166328600402</v>
      </c>
      <c r="FM46" s="20">
        <f t="shared" si="241"/>
        <v>226.59939148073016</v>
      </c>
      <c r="FN46" s="20">
        <f t="shared" si="242"/>
        <v>162.81135902636916</v>
      </c>
      <c r="FO46" s="20">
        <f t="shared" si="243"/>
        <v>125.14604462474647</v>
      </c>
      <c r="FP46" s="20">
        <f t="shared" si="244"/>
        <v>96.593306288032451</v>
      </c>
    </row>
    <row r="47" spans="1:172" x14ac:dyDescent="0.2">
      <c r="A47" t="s">
        <v>22</v>
      </c>
      <c r="B47" s="114">
        <f>①データ貼り付け!B47</f>
        <v>17079</v>
      </c>
      <c r="C47" s="114">
        <f>①データ貼り付け!C47</f>
        <v>19529</v>
      </c>
      <c r="D47" s="114">
        <f>①データ貼り付け!D47</f>
        <v>15880</v>
      </c>
      <c r="E47" s="114">
        <f>①データ貼り付け!E47</f>
        <v>14380</v>
      </c>
      <c r="F47" s="114">
        <f>①データ貼り付け!F47</f>
        <v>16930</v>
      </c>
      <c r="G47" s="114">
        <f>①データ貼り付け!G47</f>
        <v>19551</v>
      </c>
      <c r="H47" s="114">
        <f>①データ貼り付け!H47</f>
        <v>20965</v>
      </c>
      <c r="J47" s="5" t="s">
        <v>53</v>
      </c>
      <c r="K47" s="7">
        <f t="shared" si="186"/>
        <v>13046</v>
      </c>
      <c r="L47" s="7">
        <f t="shared" si="186"/>
        <v>15051</v>
      </c>
      <c r="M47" s="7">
        <f t="shared" si="186"/>
        <v>17385</v>
      </c>
      <c r="N47" s="7">
        <f t="shared" si="186"/>
        <v>14181</v>
      </c>
      <c r="O47" s="7">
        <f t="shared" si="186"/>
        <v>12930</v>
      </c>
      <c r="P47" s="7">
        <f t="shared" si="186"/>
        <v>15292</v>
      </c>
      <c r="Q47" s="7">
        <f t="shared" si="186"/>
        <v>17726</v>
      </c>
      <c r="S47" s="13" t="s">
        <v>82</v>
      </c>
      <c r="T47" s="10">
        <v>253.5</v>
      </c>
      <c r="U47" s="10">
        <v>22.3</v>
      </c>
      <c r="V47" s="10">
        <v>25.1</v>
      </c>
      <c r="W47" s="10">
        <v>53.4</v>
      </c>
      <c r="X47" s="10">
        <v>56</v>
      </c>
      <c r="Y47" s="10">
        <v>40.799999999999997</v>
      </c>
      <c r="Z47" s="10">
        <v>32.4</v>
      </c>
      <c r="AA47" s="10">
        <v>23.5</v>
      </c>
      <c r="AC47" s="2" t="s">
        <v>82</v>
      </c>
      <c r="AD47" s="22">
        <v>2905</v>
      </c>
      <c r="AE47" s="22">
        <v>2905</v>
      </c>
      <c r="AF47" s="22">
        <v>2905</v>
      </c>
      <c r="AG47" s="22">
        <v>2905</v>
      </c>
      <c r="AH47" s="22">
        <v>2905</v>
      </c>
      <c r="AI47" s="22">
        <v>2905</v>
      </c>
      <c r="AJ47" s="22">
        <v>2905</v>
      </c>
      <c r="AK47" s="22">
        <v>2905</v>
      </c>
      <c r="AM47" s="13" t="s">
        <v>82</v>
      </c>
      <c r="AN47">
        <f t="shared" si="184"/>
        <v>8726.3339070567999</v>
      </c>
      <c r="AO47">
        <f t="shared" si="184"/>
        <v>767.64199655765924</v>
      </c>
      <c r="AP47">
        <f t="shared" si="184"/>
        <v>864.02753872633389</v>
      </c>
      <c r="AQ47">
        <f t="shared" si="184"/>
        <v>1838.209982788296</v>
      </c>
      <c r="AR47">
        <f t="shared" si="184"/>
        <v>1927.7108433734941</v>
      </c>
      <c r="AS47">
        <f t="shared" si="184"/>
        <v>1404.47504302926</v>
      </c>
      <c r="AT47">
        <f t="shared" si="184"/>
        <v>1115.3184165232358</v>
      </c>
      <c r="AU47">
        <f t="shared" si="184"/>
        <v>808.95008605851979</v>
      </c>
      <c r="AW47" s="23" t="s">
        <v>39</v>
      </c>
      <c r="AX47">
        <f t="shared" si="187"/>
        <v>8726.3339070567999</v>
      </c>
      <c r="AY47">
        <f t="shared" si="185"/>
        <v>767.64199655765924</v>
      </c>
      <c r="AZ47">
        <f t="shared" si="185"/>
        <v>864.02753872633389</v>
      </c>
      <c r="BA47">
        <f t="shared" si="185"/>
        <v>1838.209982788296</v>
      </c>
      <c r="BB47">
        <f t="shared" si="185"/>
        <v>1927.7108433734941</v>
      </c>
      <c r="BC47">
        <f t="shared" si="185"/>
        <v>1404.47504302926</v>
      </c>
      <c r="BD47">
        <f t="shared" si="185"/>
        <v>1115.3184165232358</v>
      </c>
      <c r="BE47">
        <f t="shared" si="185"/>
        <v>808.95008605851979</v>
      </c>
      <c r="BH47" s="5" t="s">
        <v>53</v>
      </c>
      <c r="BI47" s="7">
        <f t="shared" si="188"/>
        <v>13046</v>
      </c>
      <c r="BJ47" s="33" t="s">
        <v>98</v>
      </c>
      <c r="BK47" s="11" t="s">
        <v>39</v>
      </c>
      <c r="BL47" s="20">
        <f t="shared" si="189"/>
        <v>1138.4375215146299</v>
      </c>
      <c r="BM47" s="20">
        <f t="shared" si="190"/>
        <v>100.14657487091223</v>
      </c>
      <c r="BN47" s="20">
        <f t="shared" si="191"/>
        <v>112.72103270223752</v>
      </c>
      <c r="BO47" s="20">
        <f t="shared" si="192"/>
        <v>239.81287435456107</v>
      </c>
      <c r="BP47" s="20">
        <f t="shared" si="193"/>
        <v>251.48915662650603</v>
      </c>
      <c r="BQ47" s="20">
        <f t="shared" si="194"/>
        <v>183.22781411359725</v>
      </c>
      <c r="BR47" s="20">
        <f t="shared" si="195"/>
        <v>145.50444061962133</v>
      </c>
      <c r="BS47" s="20">
        <f t="shared" si="196"/>
        <v>105.53562822719449</v>
      </c>
      <c r="BX47" s="5" t="s">
        <v>53</v>
      </c>
      <c r="BY47" s="5">
        <f t="shared" si="117"/>
        <v>15051</v>
      </c>
      <c r="BZ47" s="33" t="s">
        <v>98</v>
      </c>
      <c r="CA47" s="11" t="s">
        <v>39</v>
      </c>
      <c r="CB47" s="20">
        <f t="shared" si="197"/>
        <v>1313.4005163511188</v>
      </c>
      <c r="CC47" s="20">
        <f t="shared" si="198"/>
        <v>115.5377969018933</v>
      </c>
      <c r="CD47" s="20">
        <f t="shared" si="199"/>
        <v>130.04478485370052</v>
      </c>
      <c r="CE47" s="20">
        <f t="shared" si="200"/>
        <v>276.66898450946644</v>
      </c>
      <c r="CF47" s="20">
        <f t="shared" si="201"/>
        <v>290.1397590361446</v>
      </c>
      <c r="CG47" s="20">
        <f t="shared" si="202"/>
        <v>211.3875387263339</v>
      </c>
      <c r="CH47" s="20">
        <f t="shared" si="203"/>
        <v>167.86657487091222</v>
      </c>
      <c r="CI47" s="20">
        <f t="shared" si="204"/>
        <v>121.75507745266782</v>
      </c>
      <c r="CO47" s="5" t="s">
        <v>53</v>
      </c>
      <c r="CP47" s="36">
        <f t="shared" si="118"/>
        <v>17385</v>
      </c>
      <c r="CQ47" s="33" t="s">
        <v>98</v>
      </c>
      <c r="CR47" s="11" t="s">
        <v>39</v>
      </c>
      <c r="CS47" s="20">
        <f t="shared" si="205"/>
        <v>1517.0731497418244</v>
      </c>
      <c r="CT47" s="20">
        <f t="shared" si="206"/>
        <v>133.45456110154907</v>
      </c>
      <c r="CU47" s="20">
        <f t="shared" si="207"/>
        <v>150.21118760757315</v>
      </c>
      <c r="CV47" s="20">
        <f t="shared" si="208"/>
        <v>319.57280550774527</v>
      </c>
      <c r="CW47" s="20">
        <f t="shared" si="209"/>
        <v>335.13253012048199</v>
      </c>
      <c r="CX47" s="20">
        <f t="shared" si="210"/>
        <v>244.16798623063684</v>
      </c>
      <c r="CY47" s="20">
        <f t="shared" si="211"/>
        <v>193.89810671256453</v>
      </c>
      <c r="CZ47" s="20">
        <f t="shared" si="212"/>
        <v>140.63597246127367</v>
      </c>
      <c r="DF47" s="5" t="s">
        <v>53</v>
      </c>
      <c r="DG47" s="36">
        <f t="shared" si="119"/>
        <v>14181</v>
      </c>
      <c r="DH47" s="33" t="s">
        <v>98</v>
      </c>
      <c r="DI47" s="11" t="s">
        <v>39</v>
      </c>
      <c r="DJ47" s="20">
        <f t="shared" si="213"/>
        <v>1237.4814113597245</v>
      </c>
      <c r="DK47" s="20">
        <f t="shared" si="214"/>
        <v>108.85931153184166</v>
      </c>
      <c r="DL47" s="20">
        <f t="shared" si="215"/>
        <v>122.52774526678141</v>
      </c>
      <c r="DM47" s="20">
        <f t="shared" si="216"/>
        <v>260.67655765920824</v>
      </c>
      <c r="DN47" s="20">
        <f t="shared" si="217"/>
        <v>273.36867469879519</v>
      </c>
      <c r="DO47" s="20">
        <f t="shared" si="218"/>
        <v>199.16860585197938</v>
      </c>
      <c r="DP47" s="20">
        <f t="shared" si="219"/>
        <v>158.16330464716006</v>
      </c>
      <c r="DQ47" s="20">
        <f t="shared" si="220"/>
        <v>114.7172117039587</v>
      </c>
      <c r="DW47" s="5" t="s">
        <v>53</v>
      </c>
      <c r="DX47" s="36">
        <f t="shared" si="120"/>
        <v>12930</v>
      </c>
      <c r="DY47" s="33" t="s">
        <v>98</v>
      </c>
      <c r="DZ47" s="11" t="s">
        <v>39</v>
      </c>
      <c r="EA47" s="20">
        <f t="shared" si="221"/>
        <v>1128.3149741824441</v>
      </c>
      <c r="EB47" s="20">
        <f t="shared" si="222"/>
        <v>99.256110154905343</v>
      </c>
      <c r="EC47" s="20">
        <f t="shared" si="223"/>
        <v>111.71876075731497</v>
      </c>
      <c r="ED47" s="20">
        <f t="shared" si="224"/>
        <v>237.68055077452667</v>
      </c>
      <c r="EE47" s="20">
        <f t="shared" si="225"/>
        <v>249.25301204819277</v>
      </c>
      <c r="EF47" s="20">
        <f t="shared" si="226"/>
        <v>181.59862306368333</v>
      </c>
      <c r="EG47" s="20">
        <f t="shared" si="227"/>
        <v>144.21067125645439</v>
      </c>
      <c r="EH47" s="20">
        <f t="shared" si="228"/>
        <v>104.59724612736662</v>
      </c>
      <c r="EN47" s="5" t="s">
        <v>53</v>
      </c>
      <c r="EO47" s="36">
        <f t="shared" si="121"/>
        <v>15292</v>
      </c>
      <c r="EP47" s="33" t="s">
        <v>98</v>
      </c>
      <c r="EQ47" s="11" t="s">
        <v>39</v>
      </c>
      <c r="ER47" s="20">
        <f t="shared" si="229"/>
        <v>1334.4309810671259</v>
      </c>
      <c r="ES47" s="20">
        <f t="shared" si="230"/>
        <v>117.38781411359726</v>
      </c>
      <c r="ET47" s="20">
        <f t="shared" si="231"/>
        <v>132.127091222031</v>
      </c>
      <c r="EU47" s="20">
        <f t="shared" si="232"/>
        <v>281.09907056798625</v>
      </c>
      <c r="EV47" s="20">
        <f t="shared" si="233"/>
        <v>294.78554216867474</v>
      </c>
      <c r="EW47" s="20">
        <f t="shared" si="234"/>
        <v>214.77232358003445</v>
      </c>
      <c r="EX47" s="20">
        <f t="shared" si="235"/>
        <v>170.55449225473322</v>
      </c>
      <c r="EY47" s="20">
        <f t="shared" si="236"/>
        <v>123.70464716006884</v>
      </c>
      <c r="FE47" s="5" t="s">
        <v>53</v>
      </c>
      <c r="FF47" s="36">
        <f t="shared" si="122"/>
        <v>17726</v>
      </c>
      <c r="FG47" s="33" t="s">
        <v>98</v>
      </c>
      <c r="FH47" s="11" t="s">
        <v>39</v>
      </c>
      <c r="FI47" s="20">
        <f t="shared" si="237"/>
        <v>1546.829948364888</v>
      </c>
      <c r="FJ47" s="20">
        <f t="shared" si="238"/>
        <v>136.07222030981069</v>
      </c>
      <c r="FK47" s="20">
        <f t="shared" si="239"/>
        <v>153.15752151462993</v>
      </c>
      <c r="FL47" s="20">
        <f t="shared" si="240"/>
        <v>325.84110154905335</v>
      </c>
      <c r="FM47" s="20">
        <f t="shared" si="241"/>
        <v>341.70602409638553</v>
      </c>
      <c r="FN47" s="20">
        <f t="shared" si="242"/>
        <v>248.9572461273666</v>
      </c>
      <c r="FO47" s="20">
        <f t="shared" si="243"/>
        <v>197.70134251290875</v>
      </c>
      <c r="FP47" s="20">
        <f t="shared" si="244"/>
        <v>143.39449225473322</v>
      </c>
    </row>
    <row r="48" spans="1:172" x14ac:dyDescent="0.2">
      <c r="A48" t="s">
        <v>23</v>
      </c>
      <c r="B48" s="114">
        <f>①データ貼り付け!B48</f>
        <v>13046</v>
      </c>
      <c r="C48" s="114">
        <f>①データ貼り付け!C48</f>
        <v>15051</v>
      </c>
      <c r="D48" s="114">
        <f>①データ貼り付け!D48</f>
        <v>17385</v>
      </c>
      <c r="E48" s="114">
        <f>①データ貼り付け!E48</f>
        <v>14181</v>
      </c>
      <c r="F48" s="114">
        <f>①データ貼り付け!F48</f>
        <v>12930</v>
      </c>
      <c r="G48" s="114">
        <f>①データ貼り付け!G48</f>
        <v>15292</v>
      </c>
      <c r="H48" s="114">
        <f>①データ貼り付け!H48</f>
        <v>17726</v>
      </c>
      <c r="J48" s="5" t="s">
        <v>54</v>
      </c>
      <c r="K48" s="7">
        <f t="shared" si="186"/>
        <v>8395</v>
      </c>
      <c r="L48" s="7">
        <f t="shared" si="186"/>
        <v>10447</v>
      </c>
      <c r="M48" s="7">
        <f t="shared" si="186"/>
        <v>12184</v>
      </c>
      <c r="N48" s="7">
        <f t="shared" si="186"/>
        <v>14320</v>
      </c>
      <c r="O48" s="7">
        <f t="shared" si="186"/>
        <v>11734</v>
      </c>
      <c r="P48" s="7">
        <f t="shared" si="186"/>
        <v>10807</v>
      </c>
      <c r="Q48" s="7">
        <f t="shared" si="186"/>
        <v>12866</v>
      </c>
      <c r="S48" s="13" t="s">
        <v>83</v>
      </c>
      <c r="T48" s="10">
        <v>359.6</v>
      </c>
      <c r="U48" s="10">
        <v>33.1</v>
      </c>
      <c r="V48" s="10">
        <v>34.9</v>
      </c>
      <c r="W48" s="10">
        <v>80.099999999999994</v>
      </c>
      <c r="X48" s="10">
        <v>77.900000000000006</v>
      </c>
      <c r="Y48" s="10">
        <v>58.2</v>
      </c>
      <c r="Z48" s="10">
        <v>44.9</v>
      </c>
      <c r="AA48" s="10">
        <v>30.6</v>
      </c>
      <c r="AC48" s="2" t="s">
        <v>83</v>
      </c>
      <c r="AD48" s="22">
        <v>2096</v>
      </c>
      <c r="AE48" s="22">
        <v>2096</v>
      </c>
      <c r="AF48" s="22">
        <v>2096</v>
      </c>
      <c r="AG48" s="22">
        <v>2096</v>
      </c>
      <c r="AH48" s="22">
        <v>2096</v>
      </c>
      <c r="AI48" s="22">
        <v>2096</v>
      </c>
      <c r="AJ48" s="22">
        <v>2096</v>
      </c>
      <c r="AK48" s="22">
        <v>2096</v>
      </c>
      <c r="AM48" s="13" t="s">
        <v>83</v>
      </c>
      <c r="AN48">
        <f t="shared" si="184"/>
        <v>17156.48854961832</v>
      </c>
      <c r="AO48">
        <f t="shared" si="184"/>
        <v>1579.1984732824428</v>
      </c>
      <c r="AP48">
        <f t="shared" si="184"/>
        <v>1665.0763358778624</v>
      </c>
      <c r="AQ48">
        <f t="shared" si="184"/>
        <v>3821.5648854961828</v>
      </c>
      <c r="AR48">
        <f t="shared" si="184"/>
        <v>3716.6030534351148</v>
      </c>
      <c r="AS48">
        <f t="shared" si="184"/>
        <v>2776.7175572519086</v>
      </c>
      <c r="AT48">
        <f t="shared" si="184"/>
        <v>2142.1755725190837</v>
      </c>
      <c r="AU48">
        <f t="shared" si="184"/>
        <v>1459.9236641221376</v>
      </c>
      <c r="AW48" s="23" t="s">
        <v>40</v>
      </c>
      <c r="AX48">
        <f t="shared" si="187"/>
        <v>17156.48854961832</v>
      </c>
      <c r="AY48">
        <f t="shared" si="185"/>
        <v>1579.1984732824428</v>
      </c>
      <c r="AZ48">
        <f t="shared" si="185"/>
        <v>1665.0763358778624</v>
      </c>
      <c r="BA48">
        <f t="shared" si="185"/>
        <v>3821.5648854961828</v>
      </c>
      <c r="BB48">
        <f t="shared" si="185"/>
        <v>3716.6030534351148</v>
      </c>
      <c r="BC48">
        <f t="shared" si="185"/>
        <v>2776.7175572519086</v>
      </c>
      <c r="BD48">
        <f t="shared" si="185"/>
        <v>2142.1755725190837</v>
      </c>
      <c r="BE48">
        <f t="shared" si="185"/>
        <v>1459.9236641221376</v>
      </c>
      <c r="BH48" s="5" t="s">
        <v>54</v>
      </c>
      <c r="BI48" s="7">
        <f t="shared" si="188"/>
        <v>8395</v>
      </c>
      <c r="BJ48" s="33" t="s">
        <v>98</v>
      </c>
      <c r="BK48" s="11" t="s">
        <v>40</v>
      </c>
      <c r="BL48" s="20">
        <f t="shared" si="189"/>
        <v>1440.6877385496182</v>
      </c>
      <c r="BM48" s="20">
        <f t="shared" si="190"/>
        <v>132.57371183206106</v>
      </c>
      <c r="BN48" s="20">
        <f t="shared" si="191"/>
        <v>139.78315839694653</v>
      </c>
      <c r="BO48" s="20">
        <f t="shared" si="192"/>
        <v>320.82037213740455</v>
      </c>
      <c r="BP48" s="20">
        <f t="shared" si="193"/>
        <v>312.00882633587787</v>
      </c>
      <c r="BQ48" s="20">
        <f t="shared" si="194"/>
        <v>233.10543893129773</v>
      </c>
      <c r="BR48" s="20">
        <f t="shared" si="195"/>
        <v>179.83563931297709</v>
      </c>
      <c r="BS48" s="20">
        <f t="shared" si="196"/>
        <v>122.56059160305345</v>
      </c>
      <c r="BX48" s="5" t="s">
        <v>54</v>
      </c>
      <c r="BY48" s="5">
        <f t="shared" si="117"/>
        <v>10447</v>
      </c>
      <c r="BZ48" s="33" t="s">
        <v>98</v>
      </c>
      <c r="CA48" s="11" t="s">
        <v>40</v>
      </c>
      <c r="CB48" s="20">
        <f t="shared" si="197"/>
        <v>1792.8367843511448</v>
      </c>
      <c r="CC48" s="20">
        <f t="shared" si="198"/>
        <v>164.97886450381679</v>
      </c>
      <c r="CD48" s="20">
        <f t="shared" si="199"/>
        <v>173.9505248091603</v>
      </c>
      <c r="CE48" s="20">
        <f t="shared" si="200"/>
        <v>399.23888358778618</v>
      </c>
      <c r="CF48" s="20">
        <f t="shared" si="201"/>
        <v>388.27352099236646</v>
      </c>
      <c r="CG48" s="20">
        <f t="shared" si="202"/>
        <v>290.08368320610691</v>
      </c>
      <c r="CH48" s="20">
        <f t="shared" si="203"/>
        <v>223.79308206106867</v>
      </c>
      <c r="CI48" s="20">
        <f t="shared" si="204"/>
        <v>152.5182251908397</v>
      </c>
      <c r="CO48" s="5" t="s">
        <v>54</v>
      </c>
      <c r="CP48" s="36">
        <f t="shared" si="118"/>
        <v>12184</v>
      </c>
      <c r="CQ48" s="33" t="s">
        <v>98</v>
      </c>
      <c r="CR48" s="11" t="s">
        <v>40</v>
      </c>
      <c r="CS48" s="20">
        <f t="shared" si="205"/>
        <v>2090.9278625954198</v>
      </c>
      <c r="CT48" s="20">
        <f t="shared" si="206"/>
        <v>192.40954198473281</v>
      </c>
      <c r="CU48" s="20">
        <f t="shared" si="207"/>
        <v>202.87290076335879</v>
      </c>
      <c r="CV48" s="20">
        <f t="shared" si="208"/>
        <v>465.61946564885488</v>
      </c>
      <c r="CW48" s="20">
        <f t="shared" si="209"/>
        <v>452.83091603053435</v>
      </c>
      <c r="CX48" s="20">
        <f t="shared" si="210"/>
        <v>338.3152671755725</v>
      </c>
      <c r="CY48" s="20">
        <f t="shared" si="211"/>
        <v>261.00267175572515</v>
      </c>
      <c r="CZ48" s="20">
        <f t="shared" si="212"/>
        <v>177.87709923664121</v>
      </c>
      <c r="DF48" s="5" t="s">
        <v>54</v>
      </c>
      <c r="DG48" s="36">
        <f t="shared" si="119"/>
        <v>14320</v>
      </c>
      <c r="DH48" s="33" t="s">
        <v>98</v>
      </c>
      <c r="DI48" s="11" t="s">
        <v>40</v>
      </c>
      <c r="DJ48" s="20">
        <f t="shared" si="213"/>
        <v>2457.4923664122134</v>
      </c>
      <c r="DK48" s="20">
        <f t="shared" si="214"/>
        <v>226.14122137404578</v>
      </c>
      <c r="DL48" s="20">
        <f t="shared" si="215"/>
        <v>238.4389312977099</v>
      </c>
      <c r="DM48" s="20">
        <f t="shared" si="216"/>
        <v>547.24809160305335</v>
      </c>
      <c r="DN48" s="20">
        <f t="shared" si="217"/>
        <v>532.21755725190837</v>
      </c>
      <c r="DO48" s="20">
        <f t="shared" si="218"/>
        <v>397.62595419847332</v>
      </c>
      <c r="DP48" s="20">
        <f t="shared" si="219"/>
        <v>306.75954198473278</v>
      </c>
      <c r="DQ48" s="20">
        <f t="shared" si="220"/>
        <v>209.0610687022901</v>
      </c>
      <c r="DW48" s="5" t="s">
        <v>54</v>
      </c>
      <c r="DX48" s="36">
        <f t="shared" si="120"/>
        <v>11734</v>
      </c>
      <c r="DY48" s="33" t="s">
        <v>98</v>
      </c>
      <c r="DZ48" s="11" t="s">
        <v>40</v>
      </c>
      <c r="EA48" s="20">
        <f t="shared" si="221"/>
        <v>2013.7021946564887</v>
      </c>
      <c r="EB48" s="20">
        <f t="shared" si="222"/>
        <v>185.30314885496185</v>
      </c>
      <c r="EC48" s="20">
        <f t="shared" si="223"/>
        <v>195.38005725190837</v>
      </c>
      <c r="ED48" s="20">
        <f t="shared" si="224"/>
        <v>448.42242366412205</v>
      </c>
      <c r="EE48" s="20">
        <f t="shared" si="225"/>
        <v>436.1062022900764</v>
      </c>
      <c r="EF48" s="20">
        <f t="shared" si="226"/>
        <v>325.82003816793895</v>
      </c>
      <c r="EG48" s="20">
        <f t="shared" si="227"/>
        <v>251.36288167938929</v>
      </c>
      <c r="EH48" s="20">
        <f t="shared" si="228"/>
        <v>171.30744274809163</v>
      </c>
      <c r="EN48" s="5" t="s">
        <v>54</v>
      </c>
      <c r="EO48" s="36">
        <f t="shared" si="121"/>
        <v>10807</v>
      </c>
      <c r="EP48" s="33" t="s">
        <v>98</v>
      </c>
      <c r="EQ48" s="11" t="s">
        <v>40</v>
      </c>
      <c r="ER48" s="20">
        <f t="shared" si="229"/>
        <v>1854.6173187022898</v>
      </c>
      <c r="ES48" s="20">
        <f t="shared" si="230"/>
        <v>170.6639790076336</v>
      </c>
      <c r="ET48" s="20">
        <f t="shared" si="231"/>
        <v>179.94479961832059</v>
      </c>
      <c r="EU48" s="20">
        <f t="shared" si="232"/>
        <v>412.99651717557242</v>
      </c>
      <c r="EV48" s="20">
        <f t="shared" si="233"/>
        <v>401.65329198473285</v>
      </c>
      <c r="EW48" s="20">
        <f t="shared" si="234"/>
        <v>300.07986641221379</v>
      </c>
      <c r="EX48" s="20">
        <f t="shared" si="235"/>
        <v>231.50491412213739</v>
      </c>
      <c r="EY48" s="20">
        <f t="shared" si="236"/>
        <v>157.77395038167941</v>
      </c>
      <c r="FE48" s="5" t="s">
        <v>54</v>
      </c>
      <c r="FF48" s="36">
        <f t="shared" si="122"/>
        <v>12866</v>
      </c>
      <c r="FG48" s="33" t="s">
        <v>98</v>
      </c>
      <c r="FH48" s="11" t="s">
        <v>40</v>
      </c>
      <c r="FI48" s="20">
        <f t="shared" si="237"/>
        <v>2207.9676526717558</v>
      </c>
      <c r="FJ48" s="20">
        <f t="shared" si="238"/>
        <v>203.17967557251907</v>
      </c>
      <c r="FK48" s="20">
        <f t="shared" si="239"/>
        <v>214.22872137404579</v>
      </c>
      <c r="FL48" s="20">
        <f t="shared" si="240"/>
        <v>491.6825381679389</v>
      </c>
      <c r="FM48" s="20">
        <f t="shared" si="241"/>
        <v>478.17814885496182</v>
      </c>
      <c r="FN48" s="20">
        <f t="shared" si="242"/>
        <v>357.25248091603055</v>
      </c>
      <c r="FO48" s="20">
        <f t="shared" si="243"/>
        <v>275.6123091603053</v>
      </c>
      <c r="FP48" s="20">
        <f t="shared" si="244"/>
        <v>187.83377862595421</v>
      </c>
    </row>
    <row r="49" spans="1:172" x14ac:dyDescent="0.2">
      <c r="A49" t="s">
        <v>24</v>
      </c>
      <c r="B49" s="114">
        <f>①データ貼り付け!B49</f>
        <v>8395</v>
      </c>
      <c r="C49" s="114">
        <f>①データ貼り付け!C49</f>
        <v>10447</v>
      </c>
      <c r="D49" s="114">
        <f>①データ貼り付け!D49</f>
        <v>12184</v>
      </c>
      <c r="E49" s="114">
        <f>①データ貼り付け!E49</f>
        <v>14320</v>
      </c>
      <c r="F49" s="114">
        <f>①データ貼り付け!F49</f>
        <v>11734</v>
      </c>
      <c r="G49" s="114">
        <f>①データ貼り付け!G49</f>
        <v>10807</v>
      </c>
      <c r="H49" s="114">
        <f>①データ貼り付け!H49</f>
        <v>12866</v>
      </c>
      <c r="J49" s="5" t="s">
        <v>25</v>
      </c>
      <c r="K49" s="7">
        <f t="shared" si="186"/>
        <v>4013</v>
      </c>
      <c r="L49" s="7">
        <f t="shared" si="186"/>
        <v>5545</v>
      </c>
      <c r="M49" s="7">
        <f t="shared" si="186"/>
        <v>7004</v>
      </c>
      <c r="N49" s="7">
        <f t="shared" si="186"/>
        <v>8293</v>
      </c>
      <c r="O49" s="7">
        <f t="shared" si="186"/>
        <v>10018</v>
      </c>
      <c r="P49" s="7">
        <f t="shared" si="186"/>
        <v>8264</v>
      </c>
      <c r="Q49" s="7">
        <f t="shared" si="186"/>
        <v>7736</v>
      </c>
      <c r="S49" s="13" t="s">
        <v>84</v>
      </c>
      <c r="T49" s="10">
        <v>354.6</v>
      </c>
      <c r="U49" s="10">
        <v>32.200000000000003</v>
      </c>
      <c r="V49" s="10">
        <v>33.9</v>
      </c>
      <c r="W49" s="10">
        <v>80.599999999999994</v>
      </c>
      <c r="X49" s="10">
        <v>76.3</v>
      </c>
      <c r="Y49" s="10">
        <v>58.5</v>
      </c>
      <c r="Z49" s="10">
        <v>44.8</v>
      </c>
      <c r="AA49" s="10">
        <v>28.3</v>
      </c>
      <c r="AC49" s="2" t="s">
        <v>84</v>
      </c>
      <c r="AD49" s="22">
        <v>1120</v>
      </c>
      <c r="AE49" s="22">
        <v>1120</v>
      </c>
      <c r="AF49" s="22">
        <v>1120</v>
      </c>
      <c r="AG49" s="22">
        <v>1120</v>
      </c>
      <c r="AH49" s="22">
        <v>1120</v>
      </c>
      <c r="AI49" s="22">
        <v>1120</v>
      </c>
      <c r="AJ49" s="22">
        <v>1120</v>
      </c>
      <c r="AK49" s="22">
        <v>1120</v>
      </c>
      <c r="AM49" s="13" t="s">
        <v>84</v>
      </c>
      <c r="AN49">
        <f t="shared" si="184"/>
        <v>31660.714285714286</v>
      </c>
      <c r="AO49">
        <f t="shared" si="184"/>
        <v>2875</v>
      </c>
      <c r="AP49">
        <f t="shared" si="184"/>
        <v>3026.7857142857142</v>
      </c>
      <c r="AQ49">
        <f t="shared" si="184"/>
        <v>7196.4285714285706</v>
      </c>
      <c r="AR49">
        <f t="shared" si="184"/>
        <v>6812.4999999999991</v>
      </c>
      <c r="AS49">
        <f t="shared" si="184"/>
        <v>5223.2142857142862</v>
      </c>
      <c r="AT49">
        <f t="shared" si="184"/>
        <v>4000</v>
      </c>
      <c r="AU49">
        <f t="shared" si="184"/>
        <v>2526.7857142857142</v>
      </c>
      <c r="AW49" s="23" t="s">
        <v>25</v>
      </c>
      <c r="AX49">
        <f t="shared" si="187"/>
        <v>31660.714285714286</v>
      </c>
      <c r="AY49">
        <f t="shared" si="185"/>
        <v>2875</v>
      </c>
      <c r="AZ49">
        <f t="shared" si="185"/>
        <v>3026.7857142857142</v>
      </c>
      <c r="BA49">
        <f t="shared" si="185"/>
        <v>7196.4285714285706</v>
      </c>
      <c r="BB49">
        <f t="shared" si="185"/>
        <v>6812.4999999999991</v>
      </c>
      <c r="BC49">
        <f t="shared" si="185"/>
        <v>5223.2142857142862</v>
      </c>
      <c r="BD49">
        <f t="shared" si="185"/>
        <v>4000</v>
      </c>
      <c r="BE49">
        <f t="shared" si="185"/>
        <v>2526.7857142857142</v>
      </c>
      <c r="BH49" s="5" t="s">
        <v>25</v>
      </c>
      <c r="BI49" s="7">
        <f t="shared" si="188"/>
        <v>4013</v>
      </c>
      <c r="BJ49" s="33" t="s">
        <v>98</v>
      </c>
      <c r="BK49" s="11" t="s">
        <v>25</v>
      </c>
      <c r="BL49" s="20">
        <f t="shared" si="189"/>
        <v>1270.5444642857142</v>
      </c>
      <c r="BM49" s="20">
        <f t="shared" si="190"/>
        <v>115.37375</v>
      </c>
      <c r="BN49" s="20">
        <f t="shared" si="191"/>
        <v>121.46491071428571</v>
      </c>
      <c r="BO49" s="20">
        <f t="shared" si="192"/>
        <v>288.79267857142855</v>
      </c>
      <c r="BP49" s="20">
        <f t="shared" si="193"/>
        <v>273.38562499999995</v>
      </c>
      <c r="BQ49" s="20">
        <f t="shared" si="194"/>
        <v>209.60758928571428</v>
      </c>
      <c r="BR49" s="20">
        <f t="shared" si="195"/>
        <v>160.52000000000001</v>
      </c>
      <c r="BS49" s="20">
        <f t="shared" si="196"/>
        <v>101.39991071428571</v>
      </c>
      <c r="BX49" s="5" t="s">
        <v>25</v>
      </c>
      <c r="BY49" s="5">
        <f t="shared" si="117"/>
        <v>5545</v>
      </c>
      <c r="BZ49" s="33" t="s">
        <v>98</v>
      </c>
      <c r="CA49" s="11" t="s">
        <v>25</v>
      </c>
      <c r="CB49" s="20">
        <f t="shared" si="197"/>
        <v>1755.5866071428568</v>
      </c>
      <c r="CC49" s="20">
        <f t="shared" si="198"/>
        <v>159.41874999999999</v>
      </c>
      <c r="CD49" s="20">
        <f t="shared" si="199"/>
        <v>167.83526785714284</v>
      </c>
      <c r="CE49" s="20">
        <f t="shared" si="200"/>
        <v>399.04196428571424</v>
      </c>
      <c r="CF49" s="20">
        <f t="shared" si="201"/>
        <v>377.7531249999999</v>
      </c>
      <c r="CG49" s="20">
        <f t="shared" si="202"/>
        <v>289.62723214285717</v>
      </c>
      <c r="CH49" s="20">
        <f t="shared" si="203"/>
        <v>221.8</v>
      </c>
      <c r="CI49" s="20">
        <f t="shared" si="204"/>
        <v>140.11026785714284</v>
      </c>
      <c r="CO49" s="5" t="s">
        <v>25</v>
      </c>
      <c r="CP49" s="36">
        <f t="shared" si="118"/>
        <v>7004</v>
      </c>
      <c r="CQ49" s="33" t="s">
        <v>98</v>
      </c>
      <c r="CR49" s="11" t="s">
        <v>25</v>
      </c>
      <c r="CS49" s="20">
        <f t="shared" si="205"/>
        <v>2217.5164285714286</v>
      </c>
      <c r="CT49" s="20">
        <f t="shared" si="206"/>
        <v>201.36500000000001</v>
      </c>
      <c r="CU49" s="20">
        <f t="shared" si="207"/>
        <v>211.99607142857141</v>
      </c>
      <c r="CV49" s="20">
        <f t="shared" si="208"/>
        <v>504.03785714285709</v>
      </c>
      <c r="CW49" s="20">
        <f t="shared" si="209"/>
        <v>477.14749999999992</v>
      </c>
      <c r="CX49" s="20">
        <f t="shared" si="210"/>
        <v>365.8339285714286</v>
      </c>
      <c r="CY49" s="20">
        <f t="shared" si="211"/>
        <v>280.16000000000003</v>
      </c>
      <c r="CZ49" s="20">
        <f t="shared" si="212"/>
        <v>176.97607142857143</v>
      </c>
      <c r="DF49" s="5" t="s">
        <v>25</v>
      </c>
      <c r="DG49" s="36">
        <f t="shared" si="119"/>
        <v>8293</v>
      </c>
      <c r="DH49" s="33" t="s">
        <v>98</v>
      </c>
      <c r="DI49" s="11" t="s">
        <v>25</v>
      </c>
      <c r="DJ49" s="20">
        <f t="shared" si="213"/>
        <v>2625.6230357142854</v>
      </c>
      <c r="DK49" s="20">
        <f t="shared" si="214"/>
        <v>238.42375000000001</v>
      </c>
      <c r="DL49" s="20">
        <f t="shared" si="215"/>
        <v>251.01133928571429</v>
      </c>
      <c r="DM49" s="20">
        <f t="shared" si="216"/>
        <v>596.79982142857136</v>
      </c>
      <c r="DN49" s="20">
        <f t="shared" si="217"/>
        <v>564.96062499999994</v>
      </c>
      <c r="DO49" s="20">
        <f t="shared" si="218"/>
        <v>433.16116071428576</v>
      </c>
      <c r="DP49" s="20">
        <f t="shared" si="219"/>
        <v>331.72</v>
      </c>
      <c r="DQ49" s="20">
        <f t="shared" si="220"/>
        <v>209.54633928571428</v>
      </c>
      <c r="DW49" s="5" t="s">
        <v>25</v>
      </c>
      <c r="DX49" s="36">
        <f t="shared" si="120"/>
        <v>10018</v>
      </c>
      <c r="DY49" s="33" t="s">
        <v>98</v>
      </c>
      <c r="DZ49" s="11" t="s">
        <v>25</v>
      </c>
      <c r="EA49" s="20">
        <f t="shared" si="221"/>
        <v>3171.7703571428574</v>
      </c>
      <c r="EB49" s="20">
        <f t="shared" si="222"/>
        <v>288.01749999999998</v>
      </c>
      <c r="EC49" s="20">
        <f t="shared" si="223"/>
        <v>303.22339285714281</v>
      </c>
      <c r="ED49" s="20">
        <f t="shared" si="224"/>
        <v>720.93821428571414</v>
      </c>
      <c r="EE49" s="20">
        <f t="shared" si="225"/>
        <v>682.47624999999982</v>
      </c>
      <c r="EF49" s="20">
        <f t="shared" si="226"/>
        <v>523.2616071428572</v>
      </c>
      <c r="EG49" s="20">
        <f t="shared" si="227"/>
        <v>400.72</v>
      </c>
      <c r="EH49" s="20">
        <f t="shared" si="228"/>
        <v>253.13339285714284</v>
      </c>
      <c r="EN49" s="5" t="s">
        <v>25</v>
      </c>
      <c r="EO49" s="36">
        <f t="shared" si="121"/>
        <v>8264</v>
      </c>
      <c r="EP49" s="33" t="s">
        <v>98</v>
      </c>
      <c r="EQ49" s="11" t="s">
        <v>25</v>
      </c>
      <c r="ER49" s="20">
        <f t="shared" si="229"/>
        <v>2616.4414285714283</v>
      </c>
      <c r="ES49" s="20">
        <f t="shared" si="230"/>
        <v>237.59</v>
      </c>
      <c r="ET49" s="20">
        <f t="shared" si="231"/>
        <v>250.13357142857143</v>
      </c>
      <c r="EU49" s="20">
        <f t="shared" si="232"/>
        <v>594.71285714285705</v>
      </c>
      <c r="EV49" s="20">
        <f t="shared" si="233"/>
        <v>562.9849999999999</v>
      </c>
      <c r="EW49" s="20">
        <f t="shared" si="234"/>
        <v>431.6464285714286</v>
      </c>
      <c r="EX49" s="20">
        <f t="shared" si="235"/>
        <v>330.56</v>
      </c>
      <c r="EY49" s="20">
        <f t="shared" si="236"/>
        <v>208.81357142857141</v>
      </c>
      <c r="FE49" s="5" t="s">
        <v>25</v>
      </c>
      <c r="FF49" s="36">
        <f t="shared" si="122"/>
        <v>7736</v>
      </c>
      <c r="FG49" s="33" t="s">
        <v>98</v>
      </c>
      <c r="FH49" s="11" t="s">
        <v>25</v>
      </c>
      <c r="FI49" s="20">
        <f t="shared" si="237"/>
        <v>2449.272857142857</v>
      </c>
      <c r="FJ49" s="20">
        <f t="shared" si="238"/>
        <v>222.41</v>
      </c>
      <c r="FK49" s="20">
        <f t="shared" si="239"/>
        <v>234.15214285714285</v>
      </c>
      <c r="FL49" s="20">
        <f t="shared" si="240"/>
        <v>556.71571428571428</v>
      </c>
      <c r="FM49" s="20">
        <f t="shared" si="241"/>
        <v>527.01499999999987</v>
      </c>
      <c r="FN49" s="20">
        <f t="shared" si="242"/>
        <v>404.06785714285718</v>
      </c>
      <c r="FO49" s="20">
        <f t="shared" si="243"/>
        <v>309.44</v>
      </c>
      <c r="FP49" s="20">
        <f t="shared" si="244"/>
        <v>195.47214285714284</v>
      </c>
    </row>
    <row r="50" spans="1:172" x14ac:dyDescent="0.2">
      <c r="A50" t="s">
        <v>25</v>
      </c>
      <c r="B50" s="114">
        <f>①データ貼り付け!B50</f>
        <v>4013</v>
      </c>
      <c r="C50" s="114">
        <f>①データ貼り付け!C50</f>
        <v>5545</v>
      </c>
      <c r="D50" s="114">
        <f>①データ貼り付け!D50</f>
        <v>7004</v>
      </c>
      <c r="E50" s="114">
        <f>①データ貼り付け!E50</f>
        <v>8293</v>
      </c>
      <c r="F50" s="114">
        <f>①データ貼り付け!F50</f>
        <v>10018</v>
      </c>
      <c r="G50" s="114">
        <f>①データ貼り付け!G50</f>
        <v>8264</v>
      </c>
      <c r="H50" s="114">
        <f>①データ貼り付け!H50</f>
        <v>7736</v>
      </c>
      <c r="J50" s="5" t="s">
        <v>26</v>
      </c>
      <c r="K50" s="7">
        <f t="shared" si="186"/>
        <v>1546</v>
      </c>
      <c r="L50" s="7">
        <f t="shared" si="186"/>
        <v>2469</v>
      </c>
      <c r="M50" s="7">
        <f t="shared" si="186"/>
        <v>3575</v>
      </c>
      <c r="N50" s="7">
        <f t="shared" si="186"/>
        <v>4710</v>
      </c>
      <c r="O50" s="7">
        <f t="shared" si="186"/>
        <v>5861</v>
      </c>
      <c r="P50" s="7">
        <f t="shared" si="186"/>
        <v>7461</v>
      </c>
      <c r="Q50" s="7">
        <f t="shared" si="186"/>
        <v>7163</v>
      </c>
      <c r="S50" s="13" t="s">
        <v>85</v>
      </c>
      <c r="T50" s="8">
        <v>192.2</v>
      </c>
      <c r="U50" s="8">
        <v>14.5</v>
      </c>
      <c r="V50" s="8">
        <v>16.8</v>
      </c>
      <c r="W50" s="8">
        <v>41.8</v>
      </c>
      <c r="X50" s="8">
        <v>42.3</v>
      </c>
      <c r="Y50" s="8">
        <v>34.1</v>
      </c>
      <c r="Z50" s="8">
        <v>27</v>
      </c>
      <c r="AA50" s="8">
        <v>15.7</v>
      </c>
      <c r="AC50" s="2" t="s">
        <v>85</v>
      </c>
      <c r="AD50" s="22">
        <v>378</v>
      </c>
      <c r="AE50" s="22">
        <v>378</v>
      </c>
      <c r="AF50" s="22">
        <v>378</v>
      </c>
      <c r="AG50" s="22">
        <v>378</v>
      </c>
      <c r="AH50" s="22">
        <v>378</v>
      </c>
      <c r="AI50" s="22">
        <v>378</v>
      </c>
      <c r="AJ50" s="22">
        <v>378</v>
      </c>
      <c r="AK50" s="22">
        <v>378</v>
      </c>
      <c r="AM50" s="13" t="s">
        <v>85</v>
      </c>
      <c r="AN50">
        <f t="shared" si="184"/>
        <v>50846.560846560838</v>
      </c>
      <c r="AO50">
        <f t="shared" si="184"/>
        <v>3835.9788359788358</v>
      </c>
      <c r="AP50">
        <f t="shared" si="184"/>
        <v>4444.4444444444443</v>
      </c>
      <c r="AQ50">
        <f t="shared" si="184"/>
        <v>11058.201058201057</v>
      </c>
      <c r="AR50">
        <f t="shared" si="184"/>
        <v>11190.476190476189</v>
      </c>
      <c r="AS50">
        <f t="shared" si="184"/>
        <v>9021.1640211640206</v>
      </c>
      <c r="AT50">
        <f t="shared" si="184"/>
        <v>7142.8571428571422</v>
      </c>
      <c r="AU50">
        <f t="shared" si="184"/>
        <v>4153.4391534391534</v>
      </c>
      <c r="AW50" s="23" t="s">
        <v>26</v>
      </c>
      <c r="AX50">
        <f>AN50+AN51</f>
        <v>122275.13227513227</v>
      </c>
      <c r="AY50">
        <f t="shared" ref="AY50:BE50" si="245">AO50+AO51</f>
        <v>6952.8619528619529</v>
      </c>
      <c r="AZ50">
        <f t="shared" si="245"/>
        <v>8989.8989898989894</v>
      </c>
      <c r="BA50">
        <f t="shared" si="245"/>
        <v>23915.343915343918</v>
      </c>
      <c r="BB50">
        <f t="shared" si="245"/>
        <v>27034.632034632035</v>
      </c>
      <c r="BC50">
        <f t="shared" si="245"/>
        <v>23826.358826358824</v>
      </c>
      <c r="BD50">
        <f t="shared" si="245"/>
        <v>20129.870129870127</v>
      </c>
      <c r="BE50">
        <f t="shared" si="245"/>
        <v>11426.166426166426</v>
      </c>
      <c r="BH50" s="5" t="s">
        <v>26</v>
      </c>
      <c r="BI50" s="7">
        <f t="shared" si="188"/>
        <v>1546</v>
      </c>
      <c r="BJ50" s="33" t="s">
        <v>98</v>
      </c>
      <c r="BK50" s="11" t="s">
        <v>26</v>
      </c>
      <c r="BL50" s="20">
        <f t="shared" si="189"/>
        <v>1890.3735449735448</v>
      </c>
      <c r="BM50" s="20">
        <f t="shared" si="190"/>
        <v>107.49124579124579</v>
      </c>
      <c r="BN50" s="20">
        <f t="shared" si="191"/>
        <v>138.98383838383836</v>
      </c>
      <c r="BO50" s="20">
        <f t="shared" si="192"/>
        <v>369.73121693121692</v>
      </c>
      <c r="BP50" s="20">
        <f t="shared" si="193"/>
        <v>417.95541125541126</v>
      </c>
      <c r="BQ50" s="20">
        <f t="shared" si="194"/>
        <v>368.35550745550745</v>
      </c>
      <c r="BR50" s="20">
        <f t="shared" si="195"/>
        <v>311.20779220779218</v>
      </c>
      <c r="BS50" s="20">
        <f t="shared" si="196"/>
        <v>176.64853294853296</v>
      </c>
      <c r="BX50" s="5" t="s">
        <v>26</v>
      </c>
      <c r="BY50" s="5">
        <f t="shared" si="117"/>
        <v>2469</v>
      </c>
      <c r="BZ50" s="33" t="s">
        <v>98</v>
      </c>
      <c r="CA50" s="11" t="s">
        <v>26</v>
      </c>
      <c r="CB50" s="20">
        <f t="shared" si="197"/>
        <v>3018.9730158730163</v>
      </c>
      <c r="CC50" s="20">
        <f t="shared" si="198"/>
        <v>171.66616161616162</v>
      </c>
      <c r="CD50" s="20">
        <f t="shared" si="199"/>
        <v>221.96060606060607</v>
      </c>
      <c r="CE50" s="20">
        <f t="shared" si="200"/>
        <v>590.46984126984137</v>
      </c>
      <c r="CF50" s="20">
        <f t="shared" si="201"/>
        <v>667.485064935065</v>
      </c>
      <c r="CG50" s="20">
        <f t="shared" si="202"/>
        <v>588.27279942279938</v>
      </c>
      <c r="CH50" s="20">
        <f t="shared" si="203"/>
        <v>497.00649350649343</v>
      </c>
      <c r="CI50" s="20">
        <f t="shared" si="204"/>
        <v>282.11204906204904</v>
      </c>
      <c r="CO50" s="5" t="s">
        <v>26</v>
      </c>
      <c r="CP50" s="36">
        <f t="shared" si="118"/>
        <v>3575</v>
      </c>
      <c r="CQ50" s="33" t="s">
        <v>98</v>
      </c>
      <c r="CR50" s="11" t="s">
        <v>26</v>
      </c>
      <c r="CS50" s="20">
        <f t="shared" si="205"/>
        <v>4371.3359788359785</v>
      </c>
      <c r="CT50" s="20">
        <f t="shared" si="206"/>
        <v>248.56481481481481</v>
      </c>
      <c r="CU50" s="20">
        <f t="shared" si="207"/>
        <v>321.38888888888886</v>
      </c>
      <c r="CV50" s="20">
        <f t="shared" si="208"/>
        <v>854.97354497354513</v>
      </c>
      <c r="CW50" s="20">
        <f t="shared" si="209"/>
        <v>966.48809523809518</v>
      </c>
      <c r="CX50" s="20">
        <f t="shared" si="210"/>
        <v>851.79232804232788</v>
      </c>
      <c r="CY50" s="20">
        <f t="shared" si="211"/>
        <v>719.642857142857</v>
      </c>
      <c r="CZ50" s="20">
        <f t="shared" si="212"/>
        <v>408.48544973544978</v>
      </c>
      <c r="DF50" s="5" t="s">
        <v>26</v>
      </c>
      <c r="DG50" s="36">
        <f t="shared" si="119"/>
        <v>4710</v>
      </c>
      <c r="DH50" s="33" t="s">
        <v>98</v>
      </c>
      <c r="DI50" s="11" t="s">
        <v>26</v>
      </c>
      <c r="DJ50" s="20">
        <f t="shared" si="213"/>
        <v>5759.1587301587315</v>
      </c>
      <c r="DK50" s="20">
        <f t="shared" si="214"/>
        <v>327.47979797979798</v>
      </c>
      <c r="DL50" s="20">
        <f t="shared" si="215"/>
        <v>423.42424242424244</v>
      </c>
      <c r="DM50" s="20">
        <f t="shared" si="216"/>
        <v>1126.4126984126985</v>
      </c>
      <c r="DN50" s="20">
        <f t="shared" si="217"/>
        <v>1273.331168831169</v>
      </c>
      <c r="DO50" s="20">
        <f t="shared" si="218"/>
        <v>1122.2215007215007</v>
      </c>
      <c r="DP50" s="20">
        <f t="shared" si="219"/>
        <v>948.11688311688306</v>
      </c>
      <c r="DQ50" s="20">
        <f t="shared" si="220"/>
        <v>538.17243867243872</v>
      </c>
      <c r="DW50" s="5" t="s">
        <v>26</v>
      </c>
      <c r="DX50" s="36">
        <f t="shared" si="120"/>
        <v>5861</v>
      </c>
      <c r="DY50" s="33" t="s">
        <v>98</v>
      </c>
      <c r="DZ50" s="11" t="s">
        <v>26</v>
      </c>
      <c r="EA50" s="20">
        <f t="shared" si="221"/>
        <v>7166.545502645502</v>
      </c>
      <c r="EB50" s="20">
        <f t="shared" si="222"/>
        <v>407.50723905723908</v>
      </c>
      <c r="EC50" s="20">
        <f t="shared" si="223"/>
        <v>526.8979797979797</v>
      </c>
      <c r="ED50" s="20">
        <f t="shared" si="224"/>
        <v>1401.6783068783068</v>
      </c>
      <c r="EE50" s="20">
        <f t="shared" si="225"/>
        <v>1584.4997835497836</v>
      </c>
      <c r="EF50" s="20">
        <f t="shared" si="226"/>
        <v>1396.4628908128909</v>
      </c>
      <c r="EG50" s="20">
        <f t="shared" si="227"/>
        <v>1179.8116883116882</v>
      </c>
      <c r="EH50" s="20">
        <f t="shared" si="228"/>
        <v>669.6876142376143</v>
      </c>
      <c r="EN50" s="5" t="s">
        <v>26</v>
      </c>
      <c r="EO50" s="36">
        <f t="shared" si="121"/>
        <v>7461</v>
      </c>
      <c r="EP50" s="33" t="s">
        <v>98</v>
      </c>
      <c r="EQ50" s="11" t="s">
        <v>26</v>
      </c>
      <c r="ER50" s="20">
        <f t="shared" si="229"/>
        <v>9122.947619047618</v>
      </c>
      <c r="ES50" s="20">
        <f t="shared" si="230"/>
        <v>518.7530303030303</v>
      </c>
      <c r="ET50" s="20">
        <f t="shared" si="231"/>
        <v>670.73636363636365</v>
      </c>
      <c r="EU50" s="20">
        <f t="shared" si="232"/>
        <v>1784.3238095238096</v>
      </c>
      <c r="EV50" s="20">
        <f t="shared" si="233"/>
        <v>2017.0538961038962</v>
      </c>
      <c r="EW50" s="20">
        <f t="shared" si="234"/>
        <v>1777.6846320346319</v>
      </c>
      <c r="EX50" s="20">
        <f t="shared" si="235"/>
        <v>1501.8896103896102</v>
      </c>
      <c r="EY50" s="20">
        <f t="shared" si="236"/>
        <v>852.5062770562771</v>
      </c>
      <c r="FE50" s="5" t="s">
        <v>26</v>
      </c>
      <c r="FF50" s="36">
        <f t="shared" si="122"/>
        <v>7163</v>
      </c>
      <c r="FG50" s="33" t="s">
        <v>98</v>
      </c>
      <c r="FH50" s="11" t="s">
        <v>26</v>
      </c>
      <c r="FI50" s="20">
        <f t="shared" si="237"/>
        <v>8758.5677248677257</v>
      </c>
      <c r="FJ50" s="20">
        <f t="shared" si="238"/>
        <v>498.0335016835017</v>
      </c>
      <c r="FK50" s="20">
        <f t="shared" si="239"/>
        <v>643.94646464646462</v>
      </c>
      <c r="FL50" s="20">
        <f t="shared" si="240"/>
        <v>1713.0560846560847</v>
      </c>
      <c r="FM50" s="20">
        <f t="shared" si="241"/>
        <v>1936.4906926406925</v>
      </c>
      <c r="FN50" s="20">
        <f t="shared" si="242"/>
        <v>1706.6820827320826</v>
      </c>
      <c r="FO50" s="20">
        <f t="shared" si="243"/>
        <v>1441.9025974025972</v>
      </c>
      <c r="FP50" s="20">
        <f t="shared" si="244"/>
        <v>818.45630110630111</v>
      </c>
    </row>
    <row r="51" spans="1:172" x14ac:dyDescent="0.2">
      <c r="A51" t="s">
        <v>181</v>
      </c>
      <c r="B51" s="114">
        <f>①データ貼り付け!B51</f>
        <v>1546</v>
      </c>
      <c r="C51" s="114">
        <f>①データ貼り付け!C51</f>
        <v>2469</v>
      </c>
      <c r="D51" s="114">
        <f>①データ貼り付け!D51</f>
        <v>3575</v>
      </c>
      <c r="E51" s="114">
        <f>①データ貼り付け!E51</f>
        <v>4710</v>
      </c>
      <c r="F51" s="114">
        <f>①データ貼り付け!F51</f>
        <v>5861</v>
      </c>
      <c r="G51" s="114">
        <f>①データ貼り付け!G51</f>
        <v>7461</v>
      </c>
      <c r="H51" s="114">
        <f>①データ貼り付け!H51</f>
        <v>7163</v>
      </c>
      <c r="J51" s="5"/>
      <c r="K51" s="5"/>
      <c r="L51" s="5"/>
      <c r="M51" s="5"/>
      <c r="N51" s="5"/>
      <c r="O51" s="5"/>
      <c r="P51" s="5"/>
      <c r="Q51" s="5"/>
      <c r="S51" s="13" t="s">
        <v>86</v>
      </c>
      <c r="T51" s="8">
        <v>55</v>
      </c>
      <c r="U51" s="8">
        <v>2.4</v>
      </c>
      <c r="V51" s="8">
        <v>3.5</v>
      </c>
      <c r="W51" s="8">
        <v>9.9</v>
      </c>
      <c r="X51" s="8">
        <v>12.2</v>
      </c>
      <c r="Y51" s="8">
        <v>11.4</v>
      </c>
      <c r="Z51" s="8">
        <v>10</v>
      </c>
      <c r="AA51" s="8">
        <v>5.6</v>
      </c>
      <c r="AC51" s="2" t="s">
        <v>86</v>
      </c>
      <c r="AD51" s="22">
        <v>77</v>
      </c>
      <c r="AE51" s="22">
        <v>77</v>
      </c>
      <c r="AF51" s="22">
        <v>77</v>
      </c>
      <c r="AG51" s="22">
        <v>77</v>
      </c>
      <c r="AH51" s="22">
        <v>77</v>
      </c>
      <c r="AI51" s="22">
        <v>77</v>
      </c>
      <c r="AJ51" s="22">
        <v>77</v>
      </c>
      <c r="AK51" s="22">
        <v>77</v>
      </c>
      <c r="AM51" s="13" t="s">
        <v>86</v>
      </c>
      <c r="AN51">
        <f t="shared" si="184"/>
        <v>71428.571428571435</v>
      </c>
      <c r="AO51">
        <f t="shared" si="184"/>
        <v>3116.8831168831171</v>
      </c>
      <c r="AP51">
        <f t="shared" si="184"/>
        <v>4545.454545454546</v>
      </c>
      <c r="AQ51">
        <f t="shared" si="184"/>
        <v>12857.142857142859</v>
      </c>
      <c r="AR51">
        <f t="shared" si="184"/>
        <v>15844.155844155845</v>
      </c>
      <c r="AS51">
        <f t="shared" si="184"/>
        <v>14805.194805194804</v>
      </c>
      <c r="AT51">
        <f t="shared" si="184"/>
        <v>12987.012987012986</v>
      </c>
      <c r="AU51">
        <f t="shared" si="184"/>
        <v>7272.7272727272721</v>
      </c>
      <c r="AW51" s="25"/>
      <c r="AX51" s="26"/>
      <c r="AY51" s="26"/>
      <c r="AZ51" s="26"/>
      <c r="BA51" s="26"/>
      <c r="BB51" s="26"/>
      <c r="BC51" s="26"/>
      <c r="BD51" s="26"/>
      <c r="BE51" s="26"/>
      <c r="BH51" s="29"/>
      <c r="BI51" s="34"/>
      <c r="BX51" s="29"/>
      <c r="BY51" s="34"/>
      <c r="CO51" s="29"/>
      <c r="CP51" s="37"/>
      <c r="DF51" s="29"/>
      <c r="DG51" s="37"/>
      <c r="DW51" s="29"/>
      <c r="DX51" s="37"/>
      <c r="EN51" s="29"/>
      <c r="EO51" s="37"/>
      <c r="FE51" s="29"/>
      <c r="FF51" s="37"/>
    </row>
    <row r="52" spans="1:172" x14ac:dyDescent="0.2">
      <c r="A52" t="s">
        <v>27</v>
      </c>
      <c r="B52" s="114">
        <f>①データ貼り付け!B52</f>
        <v>34707</v>
      </c>
      <c r="C52" s="114">
        <f>①データ貼り付け!C52</f>
        <v>32254</v>
      </c>
      <c r="D52" s="114">
        <f>①データ貼り付け!D52</f>
        <v>29306</v>
      </c>
      <c r="E52" s="114">
        <f>①データ貼り付け!E52</f>
        <v>27157</v>
      </c>
      <c r="F52" s="114">
        <f>①データ貼り付け!F52</f>
        <v>25371</v>
      </c>
      <c r="G52" s="114">
        <f>①データ貼り付け!G52</f>
        <v>24196</v>
      </c>
      <c r="H52" s="114">
        <f>①データ貼り付け!H52</f>
        <v>23055</v>
      </c>
      <c r="J52" s="5"/>
      <c r="K52" s="5"/>
      <c r="L52" s="5"/>
      <c r="M52" s="5"/>
      <c r="N52" s="5"/>
      <c r="O52" s="5"/>
      <c r="P52" s="5"/>
      <c r="Q52" s="5"/>
      <c r="S52" s="4"/>
      <c r="T52" s="4"/>
      <c r="U52" s="4"/>
      <c r="V52" s="4"/>
      <c r="W52" s="4"/>
      <c r="X52" s="4"/>
      <c r="Y52" s="4"/>
      <c r="Z52" s="4"/>
      <c r="AA52" s="4"/>
      <c r="BH52" s="29"/>
      <c r="BI52" s="34"/>
      <c r="BX52" s="29"/>
      <c r="BY52" s="34"/>
      <c r="CO52" s="29"/>
      <c r="CP52" s="37"/>
      <c r="DF52" s="29"/>
      <c r="DG52" s="37"/>
      <c r="DW52" s="29"/>
      <c r="DX52" s="37"/>
      <c r="EN52" s="29"/>
      <c r="EO52" s="37"/>
      <c r="FE52" s="29"/>
      <c r="FF52" s="37"/>
    </row>
    <row r="53" spans="1:172" x14ac:dyDescent="0.2">
      <c r="A53" t="s">
        <v>28</v>
      </c>
      <c r="B53" s="114">
        <f>①データ貼り付け!B53</f>
        <v>191637</v>
      </c>
      <c r="C53" s="114">
        <f>①データ貼り付け!C53</f>
        <v>185165</v>
      </c>
      <c r="D53" s="114">
        <f>①データ貼り付け!D53</f>
        <v>179523</v>
      </c>
      <c r="E53" s="114">
        <f>①データ貼り付け!E53</f>
        <v>170518</v>
      </c>
      <c r="F53" s="114">
        <f>①データ貼り付け!F53</f>
        <v>158098</v>
      </c>
      <c r="G53" s="114">
        <f>①データ貼り付け!G53</f>
        <v>143885</v>
      </c>
      <c r="H53" s="114">
        <f>①データ貼り付け!H53</f>
        <v>133157</v>
      </c>
      <c r="J53" s="5"/>
      <c r="K53" s="5"/>
      <c r="L53" s="5"/>
      <c r="M53" s="5"/>
      <c r="N53" s="5"/>
      <c r="O53" s="5"/>
      <c r="P53" s="5"/>
      <c r="Q53" s="5"/>
      <c r="S53" s="4"/>
      <c r="T53" s="4"/>
      <c r="U53" s="4"/>
      <c r="V53" s="4"/>
      <c r="W53" s="4"/>
      <c r="X53" s="4"/>
      <c r="Y53" s="4"/>
      <c r="Z53" s="4"/>
      <c r="AA53" s="4"/>
      <c r="CP53" s="37"/>
      <c r="DG53" s="37"/>
      <c r="DX53" s="37"/>
      <c r="EO53" s="37"/>
      <c r="FF53" s="37"/>
    </row>
    <row r="54" spans="1:172" x14ac:dyDescent="0.2">
      <c r="A54" t="s">
        <v>29</v>
      </c>
      <c r="B54" s="114">
        <f>①データ貼り付け!B54</f>
        <v>64894</v>
      </c>
      <c r="C54" s="114">
        <f>①データ貼り付け!C54</f>
        <v>69913</v>
      </c>
      <c r="D54" s="114">
        <f>①データ貼り付け!D54</f>
        <v>71218</v>
      </c>
      <c r="E54" s="114">
        <f>①データ貼り付け!E54</f>
        <v>73687</v>
      </c>
      <c r="F54" s="114">
        <f>①データ貼り付け!F54</f>
        <v>77982</v>
      </c>
      <c r="G54" s="114">
        <f>①データ貼り付け!G54</f>
        <v>83299</v>
      </c>
      <c r="H54" s="114">
        <f>①データ貼り付け!H54</f>
        <v>84967</v>
      </c>
      <c r="J54" s="5"/>
      <c r="K54" s="5"/>
      <c r="L54" s="5"/>
      <c r="M54" s="5"/>
      <c r="N54" s="5"/>
      <c r="O54" s="5"/>
      <c r="P54" s="5"/>
      <c r="Q54" s="5"/>
      <c r="S54" s="4"/>
      <c r="T54" s="4"/>
      <c r="U54" s="4"/>
      <c r="V54" s="4"/>
      <c r="W54" s="4"/>
      <c r="X54" s="4"/>
      <c r="Y54" s="4"/>
      <c r="Z54" s="4"/>
      <c r="AA54" s="4"/>
      <c r="CP54" s="37"/>
      <c r="DG54" s="37"/>
      <c r="DX54" s="37"/>
      <c r="EO54" s="37"/>
      <c r="FF54" s="37"/>
    </row>
    <row r="55" spans="1:172" x14ac:dyDescent="0.2">
      <c r="A55" t="s">
        <v>182</v>
      </c>
      <c r="B55" s="114">
        <f>①データ貼り付け!B55</f>
        <v>37894</v>
      </c>
      <c r="C55" s="114">
        <f>①データ貼り付け!C55</f>
        <v>36401</v>
      </c>
      <c r="D55" s="114">
        <f>①データ貼り付け!D55</f>
        <v>31070</v>
      </c>
      <c r="E55" s="114">
        <f>①データ貼り付け!E55</f>
        <v>32183</v>
      </c>
      <c r="F55" s="114">
        <f>①データ貼り付け!F55</f>
        <v>37439</v>
      </c>
      <c r="G55" s="114">
        <f>①データ貼り付け!G55</f>
        <v>41475</v>
      </c>
      <c r="H55" s="114">
        <f>①データ貼り付け!H55</f>
        <v>39476</v>
      </c>
      <c r="J55" s="5"/>
      <c r="K55" s="5"/>
      <c r="L55" s="5"/>
      <c r="M55" s="5"/>
      <c r="N55" s="5"/>
      <c r="O55" s="5"/>
      <c r="P55" s="5"/>
      <c r="Q55" s="5"/>
      <c r="S55" s="111" t="s">
        <v>208</v>
      </c>
      <c r="T55" s="4"/>
      <c r="U55" s="4"/>
      <c r="V55" s="4"/>
      <c r="W55" s="4"/>
      <c r="X55" s="4"/>
      <c r="Y55" s="4"/>
      <c r="Z55" s="4"/>
      <c r="AA55" s="17"/>
      <c r="AB55" s="84"/>
      <c r="AW55" s="111" t="s">
        <v>91</v>
      </c>
      <c r="AX55" s="4"/>
      <c r="AY55" s="4"/>
      <c r="AZ55" s="4"/>
      <c r="BA55" s="4"/>
      <c r="BB55" s="4"/>
      <c r="BC55" s="4"/>
      <c r="BD55" s="4"/>
      <c r="BE55" s="17"/>
      <c r="BK55" t="s">
        <v>96</v>
      </c>
      <c r="CA55" t="s">
        <v>96</v>
      </c>
      <c r="CP55" s="37"/>
      <c r="CR55" t="s">
        <v>96</v>
      </c>
      <c r="DG55" s="37"/>
      <c r="DI55" t="s">
        <v>96</v>
      </c>
      <c r="DX55" s="37"/>
      <c r="DZ55" t="s">
        <v>96</v>
      </c>
      <c r="EO55" s="37"/>
      <c r="EQ55" t="s">
        <v>96</v>
      </c>
      <c r="FF55" s="37"/>
      <c r="FH55" t="s">
        <v>96</v>
      </c>
    </row>
    <row r="56" spans="1:172" x14ac:dyDescent="0.2">
      <c r="A56" t="s">
        <v>183</v>
      </c>
      <c r="B56" s="114">
        <f>①データ貼り付け!B56</f>
        <v>27000</v>
      </c>
      <c r="C56" s="114">
        <f>①データ貼り付け!C56</f>
        <v>33512</v>
      </c>
      <c r="D56" s="114">
        <f>①データ貼り付け!D56</f>
        <v>40148</v>
      </c>
      <c r="E56" s="114">
        <f>①データ貼り付け!E56</f>
        <v>41504</v>
      </c>
      <c r="F56" s="114">
        <f>①データ貼り付け!F56</f>
        <v>40543</v>
      </c>
      <c r="G56" s="114">
        <f>①データ貼り付け!G56</f>
        <v>41824</v>
      </c>
      <c r="H56" s="114">
        <f>①データ貼り付け!H56</f>
        <v>45491</v>
      </c>
      <c r="J56" s="5" t="s">
        <v>62</v>
      </c>
      <c r="K56" s="5" t="str">
        <f>K30</f>
        <v>2015年</v>
      </c>
      <c r="L56" s="5" t="str">
        <f t="shared" ref="L56:Q56" si="246">L30</f>
        <v>2020年</v>
      </c>
      <c r="M56" s="5" t="str">
        <f t="shared" si="246"/>
        <v>2025年</v>
      </c>
      <c r="N56" s="5" t="str">
        <f t="shared" si="246"/>
        <v>2030年</v>
      </c>
      <c r="O56" s="5" t="str">
        <f t="shared" si="246"/>
        <v>2035年</v>
      </c>
      <c r="P56" s="5" t="str">
        <f t="shared" si="246"/>
        <v>2040年</v>
      </c>
      <c r="Q56" s="5" t="str">
        <f t="shared" si="246"/>
        <v>2045年</v>
      </c>
      <c r="S56" s="13" t="s">
        <v>62</v>
      </c>
      <c r="T56" s="13" t="s">
        <v>63</v>
      </c>
      <c r="U56" s="13"/>
      <c r="V56" s="13"/>
      <c r="W56" s="13" t="s">
        <v>64</v>
      </c>
      <c r="X56" s="13"/>
      <c r="Y56" s="13"/>
      <c r="Z56" s="13"/>
      <c r="AA56" s="13"/>
      <c r="AW56" s="13" t="s">
        <v>62</v>
      </c>
      <c r="AX56" s="13" t="s">
        <v>63</v>
      </c>
      <c r="AY56" s="13"/>
      <c r="AZ56" s="13"/>
      <c r="BA56" s="13" t="s">
        <v>64</v>
      </c>
      <c r="BB56" s="13"/>
      <c r="BC56" s="13"/>
      <c r="BD56" s="13"/>
      <c r="BE56" s="13"/>
      <c r="BH56" s="5" t="s">
        <v>62</v>
      </c>
      <c r="BI56" s="7" t="str">
        <f t="shared" ref="BI56" si="247">K56</f>
        <v>2015年</v>
      </c>
      <c r="BK56" s="27" t="s">
        <v>62</v>
      </c>
      <c r="BL56" s="27" t="s">
        <v>63</v>
      </c>
      <c r="BM56" s="27"/>
      <c r="BN56" s="27"/>
      <c r="BO56" s="27" t="s">
        <v>64</v>
      </c>
      <c r="BP56" s="27"/>
      <c r="BQ56" s="27"/>
      <c r="BR56" s="27"/>
      <c r="BS56" s="4"/>
      <c r="BT56" s="4"/>
      <c r="BU56" s="4"/>
      <c r="BX56" s="5" t="s">
        <v>62</v>
      </c>
      <c r="BY56" s="7" t="str">
        <f>L56</f>
        <v>2020年</v>
      </c>
      <c r="CA56" s="27" t="s">
        <v>62</v>
      </c>
      <c r="CB56" s="27" t="s">
        <v>63</v>
      </c>
      <c r="CC56" s="27"/>
      <c r="CD56" s="27"/>
      <c r="CE56" s="27" t="s">
        <v>64</v>
      </c>
      <c r="CF56" s="27"/>
      <c r="CG56" s="27"/>
      <c r="CH56" s="27"/>
      <c r="CI56" s="4"/>
      <c r="CJ56" s="4"/>
      <c r="CK56" s="4"/>
      <c r="CL56" s="4"/>
      <c r="CM56" s="4"/>
      <c r="CO56" s="5" t="s">
        <v>62</v>
      </c>
      <c r="CP56" s="36" t="str">
        <f t="shared" si="118"/>
        <v>2025年</v>
      </c>
      <c r="CR56" s="27" t="s">
        <v>62</v>
      </c>
      <c r="CS56" s="27" t="s">
        <v>63</v>
      </c>
      <c r="CT56" s="27"/>
      <c r="CU56" s="27"/>
      <c r="CV56" s="27" t="s">
        <v>64</v>
      </c>
      <c r="CW56" s="27"/>
      <c r="CX56" s="27"/>
      <c r="CY56" s="27"/>
      <c r="CZ56" s="4"/>
      <c r="DA56" s="4"/>
      <c r="DB56" s="4"/>
      <c r="DC56" s="4"/>
      <c r="DD56" s="4"/>
      <c r="DF56" s="5" t="s">
        <v>62</v>
      </c>
      <c r="DG56" s="36" t="str">
        <f t="shared" si="119"/>
        <v>2030年</v>
      </c>
      <c r="DI56" s="27" t="s">
        <v>62</v>
      </c>
      <c r="DJ56" s="27" t="s">
        <v>63</v>
      </c>
      <c r="DK56" s="27"/>
      <c r="DL56" s="27"/>
      <c r="DM56" s="27" t="s">
        <v>64</v>
      </c>
      <c r="DN56" s="27"/>
      <c r="DO56" s="27"/>
      <c r="DP56" s="27"/>
      <c r="DQ56" s="4"/>
      <c r="DR56" s="4"/>
      <c r="DS56" s="4"/>
      <c r="DT56" s="4"/>
      <c r="DU56" s="4"/>
      <c r="DW56" s="5" t="s">
        <v>62</v>
      </c>
      <c r="DX56" s="36" t="str">
        <f t="shared" si="120"/>
        <v>2035年</v>
      </c>
      <c r="DZ56" s="27" t="s">
        <v>62</v>
      </c>
      <c r="EA56" s="27" t="s">
        <v>63</v>
      </c>
      <c r="EB56" s="27"/>
      <c r="EC56" s="27"/>
      <c r="ED56" s="27" t="s">
        <v>64</v>
      </c>
      <c r="EE56" s="27"/>
      <c r="EF56" s="27"/>
      <c r="EG56" s="27"/>
      <c r="EH56" s="4"/>
      <c r="EI56" s="4"/>
      <c r="EJ56" s="4"/>
      <c r="EK56" s="4"/>
      <c r="EL56" s="4"/>
      <c r="EN56" s="5" t="s">
        <v>62</v>
      </c>
      <c r="EO56" s="36" t="str">
        <f t="shared" si="121"/>
        <v>2040年</v>
      </c>
      <c r="EQ56" s="27" t="s">
        <v>62</v>
      </c>
      <c r="ER56" s="27" t="s">
        <v>63</v>
      </c>
      <c r="ES56" s="27"/>
      <c r="ET56" s="27"/>
      <c r="EU56" s="27" t="s">
        <v>64</v>
      </c>
      <c r="EV56" s="27"/>
      <c r="EW56" s="27"/>
      <c r="EX56" s="27"/>
      <c r="EY56" s="4"/>
      <c r="EZ56" s="4"/>
      <c r="FA56" s="4"/>
      <c r="FB56" s="4"/>
      <c r="FC56" s="4"/>
      <c r="FE56" s="5" t="s">
        <v>62</v>
      </c>
      <c r="FF56" s="36" t="str">
        <f t="shared" si="122"/>
        <v>2045年</v>
      </c>
      <c r="FH56" s="27" t="s">
        <v>62</v>
      </c>
      <c r="FI56" s="27" t="s">
        <v>63</v>
      </c>
      <c r="FJ56" s="27"/>
      <c r="FK56" s="27"/>
      <c r="FL56" s="27" t="s">
        <v>64</v>
      </c>
      <c r="FM56" s="27"/>
      <c r="FN56" s="27"/>
      <c r="FO56" s="27"/>
      <c r="FP56" s="4"/>
    </row>
    <row r="57" spans="1:172" x14ac:dyDescent="0.2">
      <c r="J57" s="6" t="s">
        <v>7</v>
      </c>
      <c r="K57" s="7">
        <f t="shared" ref="K57:Q58" si="248">B59</f>
        <v>286275</v>
      </c>
      <c r="L57" s="7">
        <f t="shared" si="248"/>
        <v>284104</v>
      </c>
      <c r="M57" s="7">
        <f t="shared" si="248"/>
        <v>279050</v>
      </c>
      <c r="N57" s="7">
        <f t="shared" si="248"/>
        <v>271783</v>
      </c>
      <c r="O57" s="7">
        <f t="shared" si="248"/>
        <v>262882</v>
      </c>
      <c r="P57" s="7">
        <f t="shared" si="248"/>
        <v>253330</v>
      </c>
      <c r="Q57" s="7">
        <f t="shared" si="248"/>
        <v>243335</v>
      </c>
      <c r="S57" s="14"/>
      <c r="T57" s="13" t="s">
        <v>7</v>
      </c>
      <c r="U57" s="13" t="s">
        <v>65</v>
      </c>
      <c r="V57" s="13" t="s">
        <v>66</v>
      </c>
      <c r="W57" s="13" t="s">
        <v>7</v>
      </c>
      <c r="X57" s="13" t="s">
        <v>65</v>
      </c>
      <c r="Y57" s="13" t="s">
        <v>66</v>
      </c>
      <c r="Z57" s="13" t="s">
        <v>67</v>
      </c>
      <c r="AA57" s="13"/>
      <c r="AW57" s="14"/>
      <c r="AX57" s="13" t="s">
        <v>7</v>
      </c>
      <c r="AY57" s="13" t="s">
        <v>65</v>
      </c>
      <c r="AZ57" s="13" t="s">
        <v>66</v>
      </c>
      <c r="BA57" s="13" t="s">
        <v>7</v>
      </c>
      <c r="BB57" s="13" t="s">
        <v>65</v>
      </c>
      <c r="BC57" s="13" t="s">
        <v>66</v>
      </c>
      <c r="BD57" s="13" t="s">
        <v>67</v>
      </c>
      <c r="BE57" s="13"/>
      <c r="BH57" s="6" t="s">
        <v>7</v>
      </c>
      <c r="BI57" s="7"/>
      <c r="BK57" s="28"/>
      <c r="BL57" s="27" t="s">
        <v>7</v>
      </c>
      <c r="BM57" s="27" t="s">
        <v>65</v>
      </c>
      <c r="BN57" s="27" t="s">
        <v>66</v>
      </c>
      <c r="BO57" s="27" t="s">
        <v>7</v>
      </c>
      <c r="BP57" s="27" t="s">
        <v>65</v>
      </c>
      <c r="BQ57" s="27" t="s">
        <v>66</v>
      </c>
      <c r="BR57" s="27" t="s">
        <v>67</v>
      </c>
      <c r="BS57" s="4"/>
      <c r="BT57" s="4"/>
      <c r="BU57" s="4"/>
      <c r="BX57" s="6" t="s">
        <v>7</v>
      </c>
      <c r="BY57" s="7">
        <f t="shared" ref="BY57:BY76" si="249">L57</f>
        <v>284104</v>
      </c>
      <c r="CA57" s="28"/>
      <c r="CB57" s="27" t="s">
        <v>7</v>
      </c>
      <c r="CC57" s="27" t="s">
        <v>65</v>
      </c>
      <c r="CD57" s="27" t="s">
        <v>66</v>
      </c>
      <c r="CE57" s="27" t="s">
        <v>7</v>
      </c>
      <c r="CF57" s="27" t="s">
        <v>65</v>
      </c>
      <c r="CG57" s="27" t="s">
        <v>66</v>
      </c>
      <c r="CH57" s="27" t="s">
        <v>67</v>
      </c>
      <c r="CI57" s="4"/>
      <c r="CJ57" s="4"/>
      <c r="CK57" s="4"/>
      <c r="CL57" s="4"/>
      <c r="CM57" s="4"/>
      <c r="CO57" s="6" t="s">
        <v>7</v>
      </c>
      <c r="CP57" s="36">
        <f t="shared" si="118"/>
        <v>279050</v>
      </c>
      <c r="CR57" s="28"/>
      <c r="CS57" s="27" t="s">
        <v>7</v>
      </c>
      <c r="CT57" s="27" t="s">
        <v>65</v>
      </c>
      <c r="CU57" s="27" t="s">
        <v>66</v>
      </c>
      <c r="CV57" s="27" t="s">
        <v>7</v>
      </c>
      <c r="CW57" s="27" t="s">
        <v>65</v>
      </c>
      <c r="CX57" s="27" t="s">
        <v>66</v>
      </c>
      <c r="CY57" s="27" t="s">
        <v>67</v>
      </c>
      <c r="CZ57" s="4"/>
      <c r="DA57" s="4"/>
      <c r="DB57" s="4"/>
      <c r="DC57" s="4"/>
      <c r="DD57" s="4"/>
      <c r="DF57" s="6" t="s">
        <v>7</v>
      </c>
      <c r="DG57" s="36">
        <f t="shared" si="119"/>
        <v>271783</v>
      </c>
      <c r="DI57" s="28"/>
      <c r="DJ57" s="27" t="s">
        <v>7</v>
      </c>
      <c r="DK57" s="27" t="s">
        <v>65</v>
      </c>
      <c r="DL57" s="27" t="s">
        <v>66</v>
      </c>
      <c r="DM57" s="27" t="s">
        <v>7</v>
      </c>
      <c r="DN57" s="27" t="s">
        <v>65</v>
      </c>
      <c r="DO57" s="27" t="s">
        <v>66</v>
      </c>
      <c r="DP57" s="27" t="s">
        <v>67</v>
      </c>
      <c r="DQ57" s="4"/>
      <c r="DR57" s="4"/>
      <c r="DS57" s="4"/>
      <c r="DT57" s="4"/>
      <c r="DU57" s="4"/>
      <c r="DW57" s="6" t="s">
        <v>7</v>
      </c>
      <c r="DX57" s="36">
        <f t="shared" si="120"/>
        <v>262882</v>
      </c>
      <c r="DZ57" s="28"/>
      <c r="EA57" s="27" t="s">
        <v>7</v>
      </c>
      <c r="EB57" s="27" t="s">
        <v>65</v>
      </c>
      <c r="EC57" s="27" t="s">
        <v>66</v>
      </c>
      <c r="ED57" s="27" t="s">
        <v>7</v>
      </c>
      <c r="EE57" s="27" t="s">
        <v>65</v>
      </c>
      <c r="EF57" s="27" t="s">
        <v>66</v>
      </c>
      <c r="EG57" s="27" t="s">
        <v>67</v>
      </c>
      <c r="EH57" s="4"/>
      <c r="EI57" s="4"/>
      <c r="EJ57" s="4"/>
      <c r="EK57" s="4"/>
      <c r="EL57" s="4"/>
      <c r="EN57" s="6" t="s">
        <v>7</v>
      </c>
      <c r="EO57" s="36">
        <f t="shared" si="121"/>
        <v>253330</v>
      </c>
      <c r="EQ57" s="28"/>
      <c r="ER57" s="27" t="s">
        <v>7</v>
      </c>
      <c r="ES57" s="27" t="s">
        <v>65</v>
      </c>
      <c r="ET57" s="27" t="s">
        <v>66</v>
      </c>
      <c r="EU57" s="27" t="s">
        <v>7</v>
      </c>
      <c r="EV57" s="27" t="s">
        <v>65</v>
      </c>
      <c r="EW57" s="27" t="s">
        <v>66</v>
      </c>
      <c r="EX57" s="27" t="s">
        <v>67</v>
      </c>
      <c r="EY57" s="4"/>
      <c r="EZ57" s="4"/>
      <c r="FA57" s="4"/>
      <c r="FB57" s="4"/>
      <c r="FC57" s="4"/>
      <c r="FE57" s="6" t="s">
        <v>7</v>
      </c>
      <c r="FF57" s="36">
        <f t="shared" si="122"/>
        <v>243335</v>
      </c>
      <c r="FH57" s="28"/>
      <c r="FI57" s="27" t="s">
        <v>7</v>
      </c>
      <c r="FJ57" s="27" t="s">
        <v>65</v>
      </c>
      <c r="FK57" s="27" t="s">
        <v>66</v>
      </c>
      <c r="FL57" s="27" t="s">
        <v>7</v>
      </c>
      <c r="FM57" s="27" t="s">
        <v>65</v>
      </c>
      <c r="FN57" s="27" t="s">
        <v>66</v>
      </c>
      <c r="FO57" s="27" t="s">
        <v>67</v>
      </c>
      <c r="FP57" s="4"/>
    </row>
    <row r="58" spans="1:172" x14ac:dyDescent="0.2">
      <c r="A58" t="s">
        <v>31</v>
      </c>
      <c r="B58" t="s">
        <v>1</v>
      </c>
      <c r="C58" t="s">
        <v>2</v>
      </c>
      <c r="D58" t="s">
        <v>3</v>
      </c>
      <c r="E58" t="s">
        <v>4</v>
      </c>
      <c r="F58" t="s">
        <v>5</v>
      </c>
      <c r="G58" t="s">
        <v>6</v>
      </c>
      <c r="H58" t="s">
        <v>180</v>
      </c>
      <c r="J58" s="6" t="s">
        <v>41</v>
      </c>
      <c r="K58" s="7">
        <f t="shared" si="248"/>
        <v>9678</v>
      </c>
      <c r="L58" s="7">
        <f t="shared" si="248"/>
        <v>9073</v>
      </c>
      <c r="M58" s="7">
        <f t="shared" si="248"/>
        <v>8156</v>
      </c>
      <c r="N58" s="7">
        <f t="shared" si="248"/>
        <v>7722</v>
      </c>
      <c r="O58" s="7">
        <f t="shared" si="248"/>
        <v>7379</v>
      </c>
      <c r="P58" s="7">
        <f t="shared" si="248"/>
        <v>7020</v>
      </c>
      <c r="Q58" s="7">
        <f t="shared" si="248"/>
        <v>6625</v>
      </c>
      <c r="S58" s="14" t="s">
        <v>41</v>
      </c>
      <c r="T58" s="85">
        <f>'⓪基礎データ設定'!C25</f>
        <v>273</v>
      </c>
      <c r="U58" s="85">
        <f>'⓪基礎データ設定'!D25</f>
        <v>264</v>
      </c>
      <c r="V58" s="85">
        <f>'⓪基礎データ設定'!E25</f>
        <v>8</v>
      </c>
      <c r="W58" s="85">
        <f>'⓪基礎データ設定'!F25</f>
        <v>6302</v>
      </c>
      <c r="X58" s="85">
        <f>'⓪基礎データ設定'!G25</f>
        <v>677</v>
      </c>
      <c r="Y58" s="85">
        <f>'⓪基礎データ設定'!H25</f>
        <v>5203</v>
      </c>
      <c r="Z58" s="85">
        <f>'⓪基礎データ設定'!I25</f>
        <v>423</v>
      </c>
      <c r="AA58" s="13"/>
      <c r="AW58" s="14" t="s">
        <v>41</v>
      </c>
      <c r="AX58" s="9">
        <f>T58</f>
        <v>273</v>
      </c>
      <c r="AY58" s="9">
        <f t="shared" ref="AY58:BD66" si="250">U58</f>
        <v>264</v>
      </c>
      <c r="AZ58" s="9">
        <f t="shared" si="250"/>
        <v>8</v>
      </c>
      <c r="BA58" s="9">
        <f t="shared" si="250"/>
        <v>6302</v>
      </c>
      <c r="BB58" s="9">
        <f t="shared" si="250"/>
        <v>677</v>
      </c>
      <c r="BC58" s="9">
        <f t="shared" si="250"/>
        <v>5203</v>
      </c>
      <c r="BD58" s="9">
        <f t="shared" si="250"/>
        <v>423</v>
      </c>
      <c r="BE58" s="13"/>
      <c r="BH58" s="6" t="s">
        <v>41</v>
      </c>
      <c r="BI58" s="7">
        <f>K58</f>
        <v>9678</v>
      </c>
      <c r="BJ58" s="33" t="s">
        <v>98</v>
      </c>
      <c r="BK58" s="28" t="s">
        <v>41</v>
      </c>
      <c r="BL58" s="28">
        <f>BM58+BN58</f>
        <v>26.324159999999999</v>
      </c>
      <c r="BM58" s="28">
        <f>BM110*BI58/100000</f>
        <v>25.54992</v>
      </c>
      <c r="BN58" s="28">
        <f>BN110*BI58/100000</f>
        <v>0.77424000000000004</v>
      </c>
      <c r="BO58" s="28">
        <f>BP58+BQ58+BR58</f>
        <v>610.00433999999996</v>
      </c>
      <c r="BP58" s="28">
        <f>BP110*BI58/100000</f>
        <v>65.520060000000001</v>
      </c>
      <c r="BQ58" s="28">
        <f>BQ110*BI58/100000</f>
        <v>503.54633999999999</v>
      </c>
      <c r="BR58" s="28">
        <f>BR110*BI58/100000</f>
        <v>40.937939999999998</v>
      </c>
      <c r="BS58" s="4"/>
      <c r="BT58" s="4"/>
      <c r="BU58" s="4"/>
      <c r="BX58" s="6" t="s">
        <v>41</v>
      </c>
      <c r="BY58" s="7">
        <f t="shared" si="249"/>
        <v>9073</v>
      </c>
      <c r="BZ58" s="33" t="s">
        <v>98</v>
      </c>
      <c r="CA58" s="28" t="s">
        <v>41</v>
      </c>
      <c r="CB58" s="28">
        <f>CC58+CD58</f>
        <v>24.678560000000001</v>
      </c>
      <c r="CC58" s="28">
        <f>CC110*BY58/100000</f>
        <v>23.952719999999999</v>
      </c>
      <c r="CD58" s="28">
        <f>CD110*BY58/100000</f>
        <v>0.72584000000000004</v>
      </c>
      <c r="CE58" s="28">
        <f>CF58+CG58+CH58</f>
        <v>571.87118999999996</v>
      </c>
      <c r="CF58" s="28">
        <f>CF110*BY58/100000</f>
        <v>61.424210000000002</v>
      </c>
      <c r="CG58" s="28">
        <f>CG110*BY58/100000</f>
        <v>472.06819000000002</v>
      </c>
      <c r="CH58" s="28">
        <f>CH110*BY58/100000</f>
        <v>38.378790000000002</v>
      </c>
      <c r="CI58" s="4"/>
      <c r="CJ58" s="4"/>
      <c r="CK58" s="4"/>
      <c r="CL58" s="4"/>
      <c r="CM58" s="4"/>
      <c r="CO58" s="6" t="s">
        <v>41</v>
      </c>
      <c r="CP58" s="36">
        <f t="shared" si="118"/>
        <v>8156</v>
      </c>
      <c r="CQ58" s="33" t="s">
        <v>98</v>
      </c>
      <c r="CR58" s="28" t="s">
        <v>41</v>
      </c>
      <c r="CS58" s="28">
        <f>CT58+CU58</f>
        <v>22.18432</v>
      </c>
      <c r="CT58" s="28">
        <f>CT110*CP58/100000</f>
        <v>21.531839999999999</v>
      </c>
      <c r="CU58" s="28">
        <f>CU110*CP58/100000</f>
        <v>0.65247999999999995</v>
      </c>
      <c r="CV58" s="28">
        <f>CW58+CX58+CY58</f>
        <v>514.07267999999999</v>
      </c>
      <c r="CW58" s="28">
        <f>CW110*CP58/100000</f>
        <v>55.216119999999997</v>
      </c>
      <c r="CX58" s="28">
        <f>CX110*CP58/100000</f>
        <v>424.35667999999998</v>
      </c>
      <c r="CY58" s="28">
        <f>CY110*CP58/100000</f>
        <v>34.499879999999997</v>
      </c>
      <c r="CZ58" s="4"/>
      <c r="DA58" s="4"/>
      <c r="DB58" s="4"/>
      <c r="DC58" s="4"/>
      <c r="DD58" s="4"/>
      <c r="DF58" s="6" t="s">
        <v>41</v>
      </c>
      <c r="DG58" s="36">
        <f t="shared" si="119"/>
        <v>7722</v>
      </c>
      <c r="DH58" s="33" t="s">
        <v>98</v>
      </c>
      <c r="DI58" s="28" t="s">
        <v>41</v>
      </c>
      <c r="DJ58" s="28">
        <f>DK58+DL58</f>
        <v>21.00384</v>
      </c>
      <c r="DK58" s="28">
        <f>DK110*DG58/100000</f>
        <v>20.38608</v>
      </c>
      <c r="DL58" s="28">
        <f>DL110*DG58/100000</f>
        <v>0.61775999999999998</v>
      </c>
      <c r="DM58" s="28">
        <f>DN58+DO58+DP58</f>
        <v>486.71766000000002</v>
      </c>
      <c r="DN58" s="28">
        <f>DN110*DG58/100000</f>
        <v>52.277940000000001</v>
      </c>
      <c r="DO58" s="28">
        <f>DO110*DG58/100000</f>
        <v>401.77566000000002</v>
      </c>
      <c r="DP58" s="28">
        <f>DP110*DG58/100000</f>
        <v>32.664059999999999</v>
      </c>
      <c r="DQ58" s="4"/>
      <c r="DR58" s="4"/>
      <c r="DS58" s="4"/>
      <c r="DT58" s="4"/>
      <c r="DU58" s="4"/>
      <c r="DW58" s="6" t="s">
        <v>41</v>
      </c>
      <c r="DX58" s="36">
        <f t="shared" si="120"/>
        <v>7379</v>
      </c>
      <c r="DY58" s="33" t="s">
        <v>98</v>
      </c>
      <c r="DZ58" s="28" t="s">
        <v>41</v>
      </c>
      <c r="EA58" s="28">
        <f>EB58+EC58</f>
        <v>20.070879999999999</v>
      </c>
      <c r="EB58" s="28">
        <f>EB110*DX58/100000</f>
        <v>19.480560000000001</v>
      </c>
      <c r="EC58" s="28">
        <f>EC110*DX58/100000</f>
        <v>0.59031999999999996</v>
      </c>
      <c r="ED58" s="28">
        <f>EE58+EF58+EG58</f>
        <v>465.09836999999999</v>
      </c>
      <c r="EE58" s="28">
        <f>EE110*DX58/100000</f>
        <v>49.955829999999999</v>
      </c>
      <c r="EF58" s="28">
        <f>EF110*DX58/100000</f>
        <v>383.92937000000001</v>
      </c>
      <c r="EG58" s="28">
        <f>EG110*DX58/100000</f>
        <v>31.213170000000002</v>
      </c>
      <c r="EH58" s="4"/>
      <c r="EI58" s="4"/>
      <c r="EJ58" s="4"/>
      <c r="EK58" s="4"/>
      <c r="EL58" s="4"/>
      <c r="EN58" s="6" t="s">
        <v>41</v>
      </c>
      <c r="EO58" s="36">
        <f t="shared" si="121"/>
        <v>7020</v>
      </c>
      <c r="EP58" s="33" t="s">
        <v>98</v>
      </c>
      <c r="EQ58" s="28" t="s">
        <v>41</v>
      </c>
      <c r="ER58" s="28">
        <f>ES58+ET58</f>
        <v>19.0944</v>
      </c>
      <c r="ES58" s="28">
        <f>ES110*EO58/100000</f>
        <v>18.532800000000002</v>
      </c>
      <c r="ET58" s="28">
        <f>ET110*EO58/100000</f>
        <v>0.56159999999999999</v>
      </c>
      <c r="EU58" s="28">
        <f>EV58+EW58+EX58</f>
        <v>442.47059999999999</v>
      </c>
      <c r="EV58" s="28">
        <f>EV110*EO58/100000</f>
        <v>47.525399999999998</v>
      </c>
      <c r="EW58" s="28">
        <f>EW110*EO58/100000</f>
        <v>365.25060000000002</v>
      </c>
      <c r="EX58" s="28">
        <f>EX110*EO58/100000</f>
        <v>29.694600000000001</v>
      </c>
      <c r="EY58" s="4"/>
      <c r="EZ58" s="4"/>
      <c r="FA58" s="4"/>
      <c r="FB58" s="4"/>
      <c r="FC58" s="4"/>
      <c r="FE58" s="6" t="s">
        <v>41</v>
      </c>
      <c r="FF58" s="36">
        <f t="shared" si="122"/>
        <v>6625</v>
      </c>
      <c r="FG58" s="33" t="s">
        <v>98</v>
      </c>
      <c r="FH58" s="28" t="s">
        <v>41</v>
      </c>
      <c r="FI58" s="28">
        <f>FJ58+FK58</f>
        <v>18.02</v>
      </c>
      <c r="FJ58" s="28">
        <f>FJ110*FF58/100000</f>
        <v>17.489999999999998</v>
      </c>
      <c r="FK58" s="28">
        <f>FK110*FF58/100000</f>
        <v>0.53</v>
      </c>
      <c r="FL58" s="28">
        <f>FM58+FN58+FO58</f>
        <v>417.57375000000002</v>
      </c>
      <c r="FM58" s="28">
        <f>FM110*FF58/100000</f>
        <v>44.85125</v>
      </c>
      <c r="FN58" s="28">
        <f>FN110*FF58/100000</f>
        <v>344.69875000000002</v>
      </c>
      <c r="FO58" s="28">
        <f>FO110*FF58/100000</f>
        <v>28.02375</v>
      </c>
      <c r="FP58" s="4"/>
    </row>
    <row r="59" spans="1:172" x14ac:dyDescent="0.2">
      <c r="A59" t="s">
        <v>7</v>
      </c>
      <c r="B59" s="114">
        <f>①データ貼り付け!B59</f>
        <v>286275</v>
      </c>
      <c r="C59" s="114">
        <f>①データ貼り付け!C59</f>
        <v>284104</v>
      </c>
      <c r="D59" s="114">
        <f>①データ貼り付け!D59</f>
        <v>279050</v>
      </c>
      <c r="E59" s="114">
        <f>①データ貼り付け!E59</f>
        <v>271783</v>
      </c>
      <c r="F59" s="114">
        <f>①データ貼り付け!F59</f>
        <v>262882</v>
      </c>
      <c r="G59" s="114">
        <f>①データ貼り付け!G59</f>
        <v>253330</v>
      </c>
      <c r="H59" s="114">
        <f>①データ貼り付け!H59</f>
        <v>243335</v>
      </c>
      <c r="J59" s="6" t="s">
        <v>42</v>
      </c>
      <c r="K59" s="7">
        <f t="shared" ref="K59:Q59" si="251">SUM(B61:B62)</f>
        <v>23281</v>
      </c>
      <c r="L59" s="7">
        <f t="shared" si="251"/>
        <v>21551</v>
      </c>
      <c r="M59" s="7">
        <f t="shared" si="251"/>
        <v>19637</v>
      </c>
      <c r="N59" s="7">
        <f t="shared" si="251"/>
        <v>18112</v>
      </c>
      <c r="O59" s="7">
        <f t="shared" si="251"/>
        <v>16753</v>
      </c>
      <c r="P59" s="7">
        <f t="shared" si="251"/>
        <v>15992</v>
      </c>
      <c r="Q59" s="7">
        <f t="shared" si="251"/>
        <v>15300</v>
      </c>
      <c r="S59" s="14" t="s">
        <v>42</v>
      </c>
      <c r="T59" s="85">
        <f>'⓪基礎データ設定'!C26</f>
        <v>78</v>
      </c>
      <c r="U59" s="85">
        <f>'⓪基礎データ設定'!D26</f>
        <v>77</v>
      </c>
      <c r="V59" s="85">
        <f>'⓪基礎データ設定'!E26</f>
        <v>1</v>
      </c>
      <c r="W59" s="85">
        <f>'⓪基礎データ設定'!F26</f>
        <v>3919</v>
      </c>
      <c r="X59" s="85">
        <f>'⓪基礎データ設定'!G26</f>
        <v>346</v>
      </c>
      <c r="Y59" s="85">
        <f>'⓪基礎データ設定'!H26</f>
        <v>2555</v>
      </c>
      <c r="Z59" s="85">
        <f>'⓪基礎データ設定'!I26</f>
        <v>1018</v>
      </c>
      <c r="AA59" s="13"/>
      <c r="AW59" s="14" t="s">
        <v>42</v>
      </c>
      <c r="AX59" s="9">
        <f t="shared" ref="AX59:AX66" si="252">T59</f>
        <v>78</v>
      </c>
      <c r="AY59" s="9">
        <f t="shared" si="250"/>
        <v>77</v>
      </c>
      <c r="AZ59" s="9">
        <f t="shared" si="250"/>
        <v>1</v>
      </c>
      <c r="BA59" s="9">
        <f t="shared" si="250"/>
        <v>3919</v>
      </c>
      <c r="BB59" s="9">
        <f t="shared" si="250"/>
        <v>346</v>
      </c>
      <c r="BC59" s="9">
        <f t="shared" si="250"/>
        <v>2555</v>
      </c>
      <c r="BD59" s="9">
        <f t="shared" si="250"/>
        <v>1018</v>
      </c>
      <c r="BE59" s="13"/>
      <c r="BH59" s="6" t="s">
        <v>42</v>
      </c>
      <c r="BI59" s="7">
        <f t="shared" ref="BI59:BI66" si="253">K59</f>
        <v>23281</v>
      </c>
      <c r="BJ59" s="33" t="s">
        <v>98</v>
      </c>
      <c r="BK59" s="28" t="s">
        <v>42</v>
      </c>
      <c r="BL59" s="28">
        <f t="shared" ref="BL59:BL66" si="254">BM59+BN59</f>
        <v>18.159179999999999</v>
      </c>
      <c r="BM59" s="28">
        <f t="shared" ref="BM59:BM66" si="255">BM111*BI59/100000</f>
        <v>17.926369999999999</v>
      </c>
      <c r="BN59" s="28">
        <f t="shared" ref="BN59:BN66" si="256">BN111*BI59/100000</f>
        <v>0.23280999999999999</v>
      </c>
      <c r="BO59" s="28">
        <f t="shared" ref="BO59:BO66" si="257">BP59+BQ59+BR59</f>
        <v>912.3823900000001</v>
      </c>
      <c r="BP59" s="28">
        <f t="shared" ref="BP59:BP66" si="258">BP111*BI59/100000</f>
        <v>80.552260000000004</v>
      </c>
      <c r="BQ59" s="28">
        <f t="shared" ref="BQ59:BQ66" si="259">BQ111*BI59/100000</f>
        <v>594.82955000000004</v>
      </c>
      <c r="BR59" s="28">
        <f t="shared" ref="BR59:BR66" si="260">BR111*BI59/100000</f>
        <v>237.00058000000001</v>
      </c>
      <c r="BS59" s="4"/>
      <c r="BT59" s="4"/>
      <c r="BU59" s="4"/>
      <c r="BX59" s="6" t="s">
        <v>42</v>
      </c>
      <c r="BY59" s="7">
        <f t="shared" si="249"/>
        <v>21551</v>
      </c>
      <c r="BZ59" s="33" t="s">
        <v>98</v>
      </c>
      <c r="CA59" s="28" t="s">
        <v>42</v>
      </c>
      <c r="CB59" s="28">
        <f t="shared" ref="CB59:CB66" si="261">CC59+CD59</f>
        <v>16.80978</v>
      </c>
      <c r="CC59" s="28">
        <f t="shared" ref="CC59" si="262">CC111*BY59/100000</f>
        <v>16.594270000000002</v>
      </c>
      <c r="CD59" s="28">
        <f t="shared" ref="CD59:CD66" si="263">CD111*BY59/100000</f>
        <v>0.21551000000000001</v>
      </c>
      <c r="CE59" s="28">
        <f t="shared" ref="CE59:CE66" si="264">CF59+CG59+CH59</f>
        <v>844.58369000000005</v>
      </c>
      <c r="CF59" s="28">
        <f t="shared" ref="CF59:CF66" si="265">CF111*BY59/100000</f>
        <v>74.566460000000006</v>
      </c>
      <c r="CG59" s="28">
        <f t="shared" ref="CG59:CG66" si="266">CG111*BY59/100000</f>
        <v>550.62805000000003</v>
      </c>
      <c r="CH59" s="28">
        <f t="shared" ref="CH59:CH66" si="267">CH111*BY59/100000</f>
        <v>219.38918000000001</v>
      </c>
      <c r="CI59" s="4"/>
      <c r="CJ59" s="4"/>
      <c r="CK59" s="4"/>
      <c r="CL59" s="4"/>
      <c r="CM59" s="4"/>
      <c r="CO59" s="6" t="s">
        <v>42</v>
      </c>
      <c r="CP59" s="36">
        <f t="shared" si="118"/>
        <v>19637</v>
      </c>
      <c r="CQ59" s="33" t="s">
        <v>98</v>
      </c>
      <c r="CR59" s="28" t="s">
        <v>42</v>
      </c>
      <c r="CS59" s="28">
        <f t="shared" ref="CS59:CS66" si="268">CT59+CU59</f>
        <v>15.31686</v>
      </c>
      <c r="CT59" s="28">
        <f t="shared" ref="CT59" si="269">CT111*CP59/100000</f>
        <v>15.12049</v>
      </c>
      <c r="CU59" s="28">
        <f t="shared" ref="CU59:CU66" si="270">CU111*CP59/100000</f>
        <v>0.19636999999999999</v>
      </c>
      <c r="CV59" s="28">
        <f t="shared" ref="CV59:CV66" si="271">CW59+CX59+CY59</f>
        <v>769.57402999999999</v>
      </c>
      <c r="CW59" s="28">
        <f t="shared" ref="CW59:CW66" si="272">CW111*CP59/100000</f>
        <v>67.944019999999995</v>
      </c>
      <c r="CX59" s="28">
        <f t="shared" ref="CX59:CX66" si="273">CX111*CP59/100000</f>
        <v>501.72534999999999</v>
      </c>
      <c r="CY59" s="28">
        <f t="shared" ref="CY59:CY66" si="274">CY111*CP59/100000</f>
        <v>199.90466000000001</v>
      </c>
      <c r="CZ59" s="4"/>
      <c r="DA59" s="4"/>
      <c r="DB59" s="4"/>
      <c r="DC59" s="4"/>
      <c r="DD59" s="4"/>
      <c r="DF59" s="6" t="s">
        <v>42</v>
      </c>
      <c r="DG59" s="36">
        <f t="shared" si="119"/>
        <v>18112</v>
      </c>
      <c r="DH59" s="33" t="s">
        <v>98</v>
      </c>
      <c r="DI59" s="28" t="s">
        <v>42</v>
      </c>
      <c r="DJ59" s="28">
        <f t="shared" ref="DJ59:DJ66" si="275">DK59+DL59</f>
        <v>14.127359999999999</v>
      </c>
      <c r="DK59" s="28">
        <f t="shared" ref="DK59" si="276">DK111*DG59/100000</f>
        <v>13.94624</v>
      </c>
      <c r="DL59" s="28">
        <f t="shared" ref="DL59:DL66" si="277">DL111*DG59/100000</f>
        <v>0.18112</v>
      </c>
      <c r="DM59" s="28">
        <f t="shared" ref="DM59:DM66" si="278">DN59+DO59+DP59</f>
        <v>709.80927999999994</v>
      </c>
      <c r="DN59" s="28">
        <f t="shared" ref="DN59:DN66" si="279">DN111*DG59/100000</f>
        <v>62.667520000000003</v>
      </c>
      <c r="DO59" s="28">
        <f t="shared" ref="DO59:DO66" si="280">DO111*DG59/100000</f>
        <v>462.76159999999999</v>
      </c>
      <c r="DP59" s="28">
        <f t="shared" ref="DP59:DP66" si="281">DP111*DG59/100000</f>
        <v>184.38015999999999</v>
      </c>
      <c r="DQ59" s="4"/>
      <c r="DR59" s="4"/>
      <c r="DS59" s="4"/>
      <c r="DT59" s="4"/>
      <c r="DU59" s="4"/>
      <c r="DW59" s="6" t="s">
        <v>42</v>
      </c>
      <c r="DX59" s="36">
        <f t="shared" si="120"/>
        <v>16753</v>
      </c>
      <c r="DY59" s="33" t="s">
        <v>98</v>
      </c>
      <c r="DZ59" s="28" t="s">
        <v>42</v>
      </c>
      <c r="EA59" s="28">
        <f t="shared" ref="EA59:EA66" si="282">EB59+EC59</f>
        <v>13.06734</v>
      </c>
      <c r="EB59" s="28">
        <f t="shared" ref="EB59" si="283">EB111*DX59/100000</f>
        <v>12.89981</v>
      </c>
      <c r="EC59" s="28">
        <f t="shared" ref="EC59:EC66" si="284">EC111*DX59/100000</f>
        <v>0.16753000000000001</v>
      </c>
      <c r="ED59" s="28">
        <f t="shared" ref="ED59:ED66" si="285">EE59+EF59+EG59</f>
        <v>656.55007000000001</v>
      </c>
      <c r="EE59" s="28">
        <f t="shared" ref="EE59:EE66" si="286">EE111*DX59/100000</f>
        <v>57.965380000000003</v>
      </c>
      <c r="EF59" s="28">
        <f t="shared" ref="EF59:EF66" si="287">EF111*DX59/100000</f>
        <v>428.03915000000001</v>
      </c>
      <c r="EG59" s="28">
        <f t="shared" ref="EG59:EG66" si="288">EG111*DX59/100000</f>
        <v>170.54553999999999</v>
      </c>
      <c r="EH59" s="4"/>
      <c r="EI59" s="4"/>
      <c r="EJ59" s="4"/>
      <c r="EK59" s="4"/>
      <c r="EL59" s="4"/>
      <c r="EN59" s="6" t="s">
        <v>42</v>
      </c>
      <c r="EO59" s="36">
        <f t="shared" si="121"/>
        <v>15992</v>
      </c>
      <c r="EP59" s="33" t="s">
        <v>98</v>
      </c>
      <c r="EQ59" s="28" t="s">
        <v>42</v>
      </c>
      <c r="ER59" s="28">
        <f t="shared" ref="ER59:ER66" si="289">ES59+ET59</f>
        <v>12.47376</v>
      </c>
      <c r="ES59" s="28">
        <f t="shared" ref="ES59" si="290">ES111*EO59/100000</f>
        <v>12.313840000000001</v>
      </c>
      <c r="ET59" s="28">
        <f t="shared" ref="ET59:ET66" si="291">ET111*EO59/100000</f>
        <v>0.15992000000000001</v>
      </c>
      <c r="EU59" s="28">
        <f t="shared" ref="EU59:EU66" si="292">EV59+EW59+EX59</f>
        <v>626.72648000000004</v>
      </c>
      <c r="EV59" s="28">
        <f t="shared" ref="EV59:EV66" si="293">EV111*EO59/100000</f>
        <v>55.332320000000003</v>
      </c>
      <c r="EW59" s="28">
        <f t="shared" ref="EW59:EW66" si="294">EW111*EO59/100000</f>
        <v>408.59559999999999</v>
      </c>
      <c r="EX59" s="28">
        <f t="shared" ref="EX59:EX66" si="295">EX111*EO59/100000</f>
        <v>162.79856000000001</v>
      </c>
      <c r="EY59" s="4"/>
      <c r="EZ59" s="4"/>
      <c r="FA59" s="4"/>
      <c r="FB59" s="4"/>
      <c r="FC59" s="4"/>
      <c r="FE59" s="6" t="s">
        <v>42</v>
      </c>
      <c r="FF59" s="36">
        <f t="shared" si="122"/>
        <v>15300</v>
      </c>
      <c r="FG59" s="33" t="s">
        <v>98</v>
      </c>
      <c r="FH59" s="28" t="s">
        <v>42</v>
      </c>
      <c r="FI59" s="28">
        <f t="shared" ref="FI59:FI66" si="296">FJ59+FK59</f>
        <v>11.934000000000001</v>
      </c>
      <c r="FJ59" s="28">
        <f t="shared" ref="FJ59" si="297">FJ111*FF59/100000</f>
        <v>11.781000000000001</v>
      </c>
      <c r="FK59" s="28">
        <f t="shared" ref="FK59:FK66" si="298">FK111*FF59/100000</f>
        <v>0.153</v>
      </c>
      <c r="FL59" s="28">
        <f t="shared" ref="FL59:FL66" si="299">FM59+FN59+FO59</f>
        <v>599.60699999999997</v>
      </c>
      <c r="FM59" s="28">
        <f t="shared" ref="FM59:FM66" si="300">FM111*FF59/100000</f>
        <v>52.938000000000002</v>
      </c>
      <c r="FN59" s="28">
        <f t="shared" ref="FN59:FN66" si="301">FN111*FF59/100000</f>
        <v>390.91500000000002</v>
      </c>
      <c r="FO59" s="28">
        <f t="shared" ref="FO59:FO66" si="302">FO111*FF59/100000</f>
        <v>155.75399999999999</v>
      </c>
      <c r="FP59" s="4"/>
    </row>
    <row r="60" spans="1:172" x14ac:dyDescent="0.2">
      <c r="A60" t="s">
        <v>8</v>
      </c>
      <c r="B60" s="114">
        <f>①データ貼り付け!B60</f>
        <v>9678</v>
      </c>
      <c r="C60" s="114">
        <f>①データ貼り付け!C60</f>
        <v>9073</v>
      </c>
      <c r="D60" s="114">
        <f>①データ貼り付け!D60</f>
        <v>8156</v>
      </c>
      <c r="E60" s="114">
        <f>①データ貼り付け!E60</f>
        <v>7722</v>
      </c>
      <c r="F60" s="114">
        <f>①データ貼り付け!F60</f>
        <v>7379</v>
      </c>
      <c r="G60" s="114">
        <f>①データ貼り付け!G60</f>
        <v>7020</v>
      </c>
      <c r="H60" s="114">
        <f>①データ貼り付け!H60</f>
        <v>6625</v>
      </c>
      <c r="J60" s="6" t="s">
        <v>43</v>
      </c>
      <c r="K60" s="7">
        <f t="shared" ref="K60:Q60" si="303">SUM(B63:B64)</f>
        <v>33953</v>
      </c>
      <c r="L60" s="7">
        <f t="shared" si="303"/>
        <v>33333</v>
      </c>
      <c r="M60" s="7">
        <f t="shared" si="303"/>
        <v>31595</v>
      </c>
      <c r="N60" s="7">
        <f t="shared" si="303"/>
        <v>29374</v>
      </c>
      <c r="O60" s="7">
        <f t="shared" si="303"/>
        <v>27019</v>
      </c>
      <c r="P60" s="7">
        <f t="shared" si="303"/>
        <v>24999</v>
      </c>
      <c r="Q60" s="7">
        <f t="shared" si="303"/>
        <v>23109</v>
      </c>
      <c r="S60" s="14" t="s">
        <v>43</v>
      </c>
      <c r="T60" s="85">
        <f>'⓪基礎データ設定'!C27</f>
        <v>141</v>
      </c>
      <c r="U60" s="85">
        <f>'⓪基礎データ設定'!D27</f>
        <v>132</v>
      </c>
      <c r="V60" s="85">
        <f>'⓪基礎データ設定'!E27</f>
        <v>9</v>
      </c>
      <c r="W60" s="85">
        <f>'⓪基礎データ設定'!F27</f>
        <v>2642</v>
      </c>
      <c r="X60" s="85">
        <f>'⓪基礎データ設定'!G27</f>
        <v>373</v>
      </c>
      <c r="Y60" s="85">
        <f>'⓪基礎データ設定'!H27</f>
        <v>1593</v>
      </c>
      <c r="Z60" s="85">
        <f>'⓪基礎データ設定'!I27</f>
        <v>677</v>
      </c>
      <c r="AA60" s="13"/>
      <c r="AW60" s="14" t="s">
        <v>43</v>
      </c>
      <c r="AX60" s="9">
        <f t="shared" si="252"/>
        <v>141</v>
      </c>
      <c r="AY60" s="9">
        <f t="shared" si="250"/>
        <v>132</v>
      </c>
      <c r="AZ60" s="9">
        <f t="shared" si="250"/>
        <v>9</v>
      </c>
      <c r="BA60" s="9">
        <f t="shared" si="250"/>
        <v>2642</v>
      </c>
      <c r="BB60" s="9">
        <f t="shared" si="250"/>
        <v>373</v>
      </c>
      <c r="BC60" s="9">
        <f t="shared" si="250"/>
        <v>1593</v>
      </c>
      <c r="BD60" s="9">
        <f t="shared" si="250"/>
        <v>677</v>
      </c>
      <c r="BE60" s="13"/>
      <c r="BH60" s="6" t="s">
        <v>43</v>
      </c>
      <c r="BI60" s="7">
        <f t="shared" si="253"/>
        <v>33953</v>
      </c>
      <c r="BJ60" s="33" t="s">
        <v>98</v>
      </c>
      <c r="BK60" s="28" t="s">
        <v>43</v>
      </c>
      <c r="BL60" s="28">
        <f t="shared" si="254"/>
        <v>47.873730000000002</v>
      </c>
      <c r="BM60" s="28">
        <f>BM112*BI60/100000</f>
        <v>44.817959999999999</v>
      </c>
      <c r="BN60" s="28">
        <f t="shared" si="256"/>
        <v>3.0557699999999999</v>
      </c>
      <c r="BO60" s="28">
        <f t="shared" si="257"/>
        <v>897.37779</v>
      </c>
      <c r="BP60" s="28">
        <f t="shared" si="258"/>
        <v>126.64469</v>
      </c>
      <c r="BQ60" s="28">
        <f t="shared" si="259"/>
        <v>540.87129000000004</v>
      </c>
      <c r="BR60" s="28">
        <f t="shared" si="260"/>
        <v>229.86180999999999</v>
      </c>
      <c r="BS60" s="4"/>
      <c r="BT60" s="4"/>
      <c r="BU60" s="4"/>
      <c r="BX60" s="6" t="s">
        <v>43</v>
      </c>
      <c r="BY60" s="7">
        <f t="shared" si="249"/>
        <v>33333</v>
      </c>
      <c r="BZ60" s="33" t="s">
        <v>98</v>
      </c>
      <c r="CA60" s="28" t="s">
        <v>43</v>
      </c>
      <c r="CB60" s="28">
        <f t="shared" si="261"/>
        <v>46.99953</v>
      </c>
      <c r="CC60" s="28">
        <f>CC112*BY60/100000</f>
        <v>43.999560000000002</v>
      </c>
      <c r="CD60" s="28">
        <f t="shared" si="263"/>
        <v>2.9999699999999998</v>
      </c>
      <c r="CE60" s="28">
        <f t="shared" si="264"/>
        <v>880.99118999999996</v>
      </c>
      <c r="CF60" s="28">
        <f t="shared" si="265"/>
        <v>124.33208999999999</v>
      </c>
      <c r="CG60" s="28">
        <f t="shared" si="266"/>
        <v>530.99468999999999</v>
      </c>
      <c r="CH60" s="28">
        <f t="shared" si="267"/>
        <v>225.66441</v>
      </c>
      <c r="CI60" s="4"/>
      <c r="CJ60" s="4"/>
      <c r="CK60" s="4"/>
      <c r="CL60" s="4"/>
      <c r="CM60" s="4"/>
      <c r="CO60" s="6" t="s">
        <v>43</v>
      </c>
      <c r="CP60" s="36">
        <f t="shared" si="118"/>
        <v>31595</v>
      </c>
      <c r="CQ60" s="33" t="s">
        <v>98</v>
      </c>
      <c r="CR60" s="28" t="s">
        <v>43</v>
      </c>
      <c r="CS60" s="28">
        <f t="shared" si="268"/>
        <v>44.548949999999998</v>
      </c>
      <c r="CT60" s="28">
        <f>CT112*CP60/100000</f>
        <v>41.705399999999997</v>
      </c>
      <c r="CU60" s="28">
        <f t="shared" si="270"/>
        <v>2.84355</v>
      </c>
      <c r="CV60" s="28">
        <f t="shared" si="271"/>
        <v>835.05584999999996</v>
      </c>
      <c r="CW60" s="28">
        <f t="shared" si="272"/>
        <v>117.84935</v>
      </c>
      <c r="CX60" s="28">
        <f t="shared" si="273"/>
        <v>503.30835000000002</v>
      </c>
      <c r="CY60" s="28">
        <f t="shared" si="274"/>
        <v>213.89814999999999</v>
      </c>
      <c r="CZ60" s="4"/>
      <c r="DA60" s="4"/>
      <c r="DB60" s="4"/>
      <c r="DC60" s="4"/>
      <c r="DD60" s="4"/>
      <c r="DF60" s="6" t="s">
        <v>43</v>
      </c>
      <c r="DG60" s="36">
        <f t="shared" si="119"/>
        <v>29374</v>
      </c>
      <c r="DH60" s="33" t="s">
        <v>98</v>
      </c>
      <c r="DI60" s="28" t="s">
        <v>43</v>
      </c>
      <c r="DJ60" s="28">
        <f t="shared" si="275"/>
        <v>41.417339999999996</v>
      </c>
      <c r="DK60" s="28">
        <f>DK112*DG60/100000</f>
        <v>38.773679999999999</v>
      </c>
      <c r="DL60" s="28">
        <f t="shared" si="277"/>
        <v>2.6436600000000001</v>
      </c>
      <c r="DM60" s="28">
        <f t="shared" si="278"/>
        <v>776.35482000000002</v>
      </c>
      <c r="DN60" s="28">
        <f t="shared" si="279"/>
        <v>109.56502</v>
      </c>
      <c r="DO60" s="28">
        <f t="shared" si="280"/>
        <v>467.92782</v>
      </c>
      <c r="DP60" s="28">
        <f t="shared" si="281"/>
        <v>198.86197999999999</v>
      </c>
      <c r="DQ60" s="4"/>
      <c r="DR60" s="4"/>
      <c r="DS60" s="4"/>
      <c r="DT60" s="4"/>
      <c r="DU60" s="4"/>
      <c r="DW60" s="6" t="s">
        <v>43</v>
      </c>
      <c r="DX60" s="36">
        <f t="shared" si="120"/>
        <v>27019</v>
      </c>
      <c r="DY60" s="33" t="s">
        <v>98</v>
      </c>
      <c r="DZ60" s="28" t="s">
        <v>43</v>
      </c>
      <c r="EA60" s="28">
        <f t="shared" si="282"/>
        <v>38.096790000000006</v>
      </c>
      <c r="EB60" s="28">
        <f>EB112*DX60/100000</f>
        <v>35.665080000000003</v>
      </c>
      <c r="EC60" s="28">
        <f t="shared" si="284"/>
        <v>2.4317099999999998</v>
      </c>
      <c r="ED60" s="28">
        <f t="shared" si="285"/>
        <v>714.11216999999999</v>
      </c>
      <c r="EE60" s="28">
        <f t="shared" si="286"/>
        <v>100.78086999999999</v>
      </c>
      <c r="EF60" s="28">
        <f t="shared" si="287"/>
        <v>430.41266999999999</v>
      </c>
      <c r="EG60" s="28">
        <f t="shared" si="288"/>
        <v>182.91863000000001</v>
      </c>
      <c r="EH60" s="4"/>
      <c r="EI60" s="4"/>
      <c r="EJ60" s="4"/>
      <c r="EK60" s="4"/>
      <c r="EL60" s="4"/>
      <c r="EN60" s="6" t="s">
        <v>43</v>
      </c>
      <c r="EO60" s="36">
        <f t="shared" si="121"/>
        <v>24999</v>
      </c>
      <c r="EP60" s="33" t="s">
        <v>98</v>
      </c>
      <c r="EQ60" s="28" t="s">
        <v>43</v>
      </c>
      <c r="ER60" s="28">
        <f t="shared" si="289"/>
        <v>35.24859</v>
      </c>
      <c r="ES60" s="28">
        <f>ES112*EO60/100000</f>
        <v>32.99868</v>
      </c>
      <c r="ET60" s="28">
        <f t="shared" si="291"/>
        <v>2.2499099999999999</v>
      </c>
      <c r="EU60" s="28">
        <f t="shared" si="292"/>
        <v>660.72357</v>
      </c>
      <c r="EV60" s="28">
        <f t="shared" si="293"/>
        <v>93.246269999999996</v>
      </c>
      <c r="EW60" s="28">
        <f t="shared" si="294"/>
        <v>398.23406999999997</v>
      </c>
      <c r="EX60" s="28">
        <f t="shared" si="295"/>
        <v>169.24323000000001</v>
      </c>
      <c r="EY60" s="4"/>
      <c r="EZ60" s="4"/>
      <c r="FA60" s="4"/>
      <c r="FB60" s="4"/>
      <c r="FC60" s="4"/>
      <c r="FE60" s="6" t="s">
        <v>43</v>
      </c>
      <c r="FF60" s="36">
        <f t="shared" si="122"/>
        <v>23109</v>
      </c>
      <c r="FG60" s="33" t="s">
        <v>98</v>
      </c>
      <c r="FH60" s="28" t="s">
        <v>43</v>
      </c>
      <c r="FI60" s="28">
        <f t="shared" si="296"/>
        <v>32.583689999999997</v>
      </c>
      <c r="FJ60" s="28">
        <f>FJ112*FF60/100000</f>
        <v>30.503879999999999</v>
      </c>
      <c r="FK60" s="28">
        <f t="shared" si="298"/>
        <v>2.0798100000000002</v>
      </c>
      <c r="FL60" s="28">
        <f t="shared" si="299"/>
        <v>610.77087000000006</v>
      </c>
      <c r="FM60" s="28">
        <f t="shared" si="300"/>
        <v>86.196569999999994</v>
      </c>
      <c r="FN60" s="28">
        <f t="shared" si="301"/>
        <v>368.12637000000001</v>
      </c>
      <c r="FO60" s="28">
        <f t="shared" si="302"/>
        <v>156.44793000000001</v>
      </c>
      <c r="FP60" s="4"/>
    </row>
    <row r="61" spans="1:172" x14ac:dyDescent="0.2">
      <c r="A61" t="s">
        <v>9</v>
      </c>
      <c r="B61" s="114">
        <f>①データ貼り付け!B61</f>
        <v>11322</v>
      </c>
      <c r="C61" s="114">
        <f>①データ貼り付け!C61</f>
        <v>9991</v>
      </c>
      <c r="D61" s="114">
        <f>①データ貼り付け!D61</f>
        <v>9395</v>
      </c>
      <c r="E61" s="114">
        <f>①データ貼り付け!E61</f>
        <v>8472</v>
      </c>
      <c r="F61" s="114">
        <f>①データ貼り付け!F61</f>
        <v>8047</v>
      </c>
      <c r="G61" s="114">
        <f>①データ貼り付け!G61</f>
        <v>7712</v>
      </c>
      <c r="H61" s="114">
        <f>①データ貼り付け!H61</f>
        <v>7355</v>
      </c>
      <c r="J61" s="6" t="s">
        <v>44</v>
      </c>
      <c r="K61" s="7">
        <f t="shared" ref="K61:Q61" si="304">SUM(B65:B66)</f>
        <v>27962</v>
      </c>
      <c r="L61" s="7">
        <f t="shared" si="304"/>
        <v>24810</v>
      </c>
      <c r="M61" s="7">
        <f t="shared" si="304"/>
        <v>24447</v>
      </c>
      <c r="N61" s="7">
        <f t="shared" si="304"/>
        <v>24023</v>
      </c>
      <c r="O61" s="7">
        <f t="shared" si="304"/>
        <v>22868</v>
      </c>
      <c r="P61" s="7">
        <f t="shared" si="304"/>
        <v>21419</v>
      </c>
      <c r="Q61" s="7">
        <f t="shared" si="304"/>
        <v>19868</v>
      </c>
      <c r="S61" s="14" t="s">
        <v>44</v>
      </c>
      <c r="T61" s="85">
        <f>'⓪基礎データ設定'!C28</f>
        <v>296</v>
      </c>
      <c r="U61" s="85">
        <f>'⓪基礎データ設定'!D28</f>
        <v>255</v>
      </c>
      <c r="V61" s="85">
        <f>'⓪基礎データ設定'!E28</f>
        <v>40</v>
      </c>
      <c r="W61" s="85">
        <f>'⓪基礎データ設定'!F28</f>
        <v>3776</v>
      </c>
      <c r="X61" s="85">
        <f>'⓪基礎データ設定'!G28</f>
        <v>650</v>
      </c>
      <c r="Y61" s="85">
        <f>'⓪基礎データ設定'!H28</f>
        <v>2304</v>
      </c>
      <c r="Z61" s="85">
        <f>'⓪基礎データ設定'!I28</f>
        <v>821</v>
      </c>
      <c r="AA61" s="13"/>
      <c r="AW61" s="14" t="s">
        <v>44</v>
      </c>
      <c r="AX61" s="9">
        <f t="shared" si="252"/>
        <v>296</v>
      </c>
      <c r="AY61" s="9">
        <f t="shared" si="250"/>
        <v>255</v>
      </c>
      <c r="AZ61" s="9">
        <f t="shared" si="250"/>
        <v>40</v>
      </c>
      <c r="BA61" s="9">
        <f t="shared" si="250"/>
        <v>3776</v>
      </c>
      <c r="BB61" s="9">
        <f t="shared" si="250"/>
        <v>650</v>
      </c>
      <c r="BC61" s="9">
        <f t="shared" si="250"/>
        <v>2304</v>
      </c>
      <c r="BD61" s="9">
        <f t="shared" si="250"/>
        <v>821</v>
      </c>
      <c r="BE61" s="13"/>
      <c r="BH61" s="6" t="s">
        <v>44</v>
      </c>
      <c r="BI61" s="7">
        <f t="shared" si="253"/>
        <v>27962</v>
      </c>
      <c r="BJ61" s="33" t="s">
        <v>98</v>
      </c>
      <c r="BK61" s="28" t="s">
        <v>44</v>
      </c>
      <c r="BL61" s="28">
        <f t="shared" si="254"/>
        <v>82.487899999999996</v>
      </c>
      <c r="BM61" s="28">
        <f t="shared" si="255"/>
        <v>71.303100000000001</v>
      </c>
      <c r="BN61" s="28">
        <f t="shared" si="256"/>
        <v>11.184799999999999</v>
      </c>
      <c r="BO61" s="28">
        <f t="shared" si="257"/>
        <v>1055.5654999999999</v>
      </c>
      <c r="BP61" s="28">
        <f t="shared" si="258"/>
        <v>181.75299999999999</v>
      </c>
      <c r="BQ61" s="28">
        <f t="shared" si="259"/>
        <v>644.24447999999995</v>
      </c>
      <c r="BR61" s="28">
        <f t="shared" si="260"/>
        <v>229.56801999999999</v>
      </c>
      <c r="BS61" s="4"/>
      <c r="BT61" s="4"/>
      <c r="BU61" s="4"/>
      <c r="BX61" s="6" t="s">
        <v>44</v>
      </c>
      <c r="BY61" s="7">
        <f t="shared" si="249"/>
        <v>24810</v>
      </c>
      <c r="BZ61" s="33" t="s">
        <v>98</v>
      </c>
      <c r="CA61" s="28" t="s">
        <v>44</v>
      </c>
      <c r="CB61" s="28">
        <f t="shared" si="261"/>
        <v>73.18950000000001</v>
      </c>
      <c r="CC61" s="28">
        <f t="shared" ref="CC61:CC66" si="305">CC113*BY61/100000</f>
        <v>63.265500000000003</v>
      </c>
      <c r="CD61" s="28">
        <f t="shared" si="263"/>
        <v>9.9239999999999995</v>
      </c>
      <c r="CE61" s="28">
        <f t="shared" si="264"/>
        <v>936.57749999999999</v>
      </c>
      <c r="CF61" s="28">
        <f t="shared" si="265"/>
        <v>161.26499999999999</v>
      </c>
      <c r="CG61" s="28">
        <f t="shared" si="266"/>
        <v>571.62239999999997</v>
      </c>
      <c r="CH61" s="28">
        <f t="shared" si="267"/>
        <v>203.6901</v>
      </c>
      <c r="CI61" s="4"/>
      <c r="CJ61" s="4"/>
      <c r="CK61" s="4"/>
      <c r="CL61" s="4"/>
      <c r="CM61" s="4"/>
      <c r="CO61" s="6" t="s">
        <v>44</v>
      </c>
      <c r="CP61" s="36">
        <f t="shared" si="118"/>
        <v>24447</v>
      </c>
      <c r="CQ61" s="33" t="s">
        <v>98</v>
      </c>
      <c r="CR61" s="28" t="s">
        <v>44</v>
      </c>
      <c r="CS61" s="28">
        <f t="shared" si="268"/>
        <v>72.118650000000002</v>
      </c>
      <c r="CT61" s="28">
        <f t="shared" ref="CT61:CT66" si="306">CT113*CP61/100000</f>
        <v>62.339849999999998</v>
      </c>
      <c r="CU61" s="28">
        <f t="shared" si="270"/>
        <v>9.7788000000000004</v>
      </c>
      <c r="CV61" s="28">
        <f t="shared" si="271"/>
        <v>922.87424999999996</v>
      </c>
      <c r="CW61" s="28">
        <f t="shared" si="272"/>
        <v>158.90549999999999</v>
      </c>
      <c r="CX61" s="28">
        <f t="shared" si="273"/>
        <v>563.25887999999998</v>
      </c>
      <c r="CY61" s="28">
        <f t="shared" si="274"/>
        <v>200.70987</v>
      </c>
      <c r="CZ61" s="4"/>
      <c r="DA61" s="4"/>
      <c r="DB61" s="4"/>
      <c r="DC61" s="4"/>
      <c r="DD61" s="4"/>
      <c r="DF61" s="6" t="s">
        <v>44</v>
      </c>
      <c r="DG61" s="36">
        <f t="shared" si="119"/>
        <v>24023</v>
      </c>
      <c r="DH61" s="33" t="s">
        <v>98</v>
      </c>
      <c r="DI61" s="28" t="s">
        <v>44</v>
      </c>
      <c r="DJ61" s="28">
        <f t="shared" si="275"/>
        <v>70.867850000000004</v>
      </c>
      <c r="DK61" s="28">
        <f t="shared" ref="DK61:DK66" si="307">DK113*DG61/100000</f>
        <v>61.258650000000003</v>
      </c>
      <c r="DL61" s="28">
        <f t="shared" si="277"/>
        <v>9.6091999999999995</v>
      </c>
      <c r="DM61" s="28">
        <f t="shared" si="278"/>
        <v>906.86824999999999</v>
      </c>
      <c r="DN61" s="28">
        <f t="shared" si="279"/>
        <v>156.14949999999999</v>
      </c>
      <c r="DO61" s="28">
        <f t="shared" si="280"/>
        <v>553.48991999999998</v>
      </c>
      <c r="DP61" s="28">
        <f t="shared" si="281"/>
        <v>197.22882999999999</v>
      </c>
      <c r="DQ61" s="4"/>
      <c r="DR61" s="4"/>
      <c r="DS61" s="4"/>
      <c r="DT61" s="4"/>
      <c r="DU61" s="4"/>
      <c r="DW61" s="6" t="s">
        <v>44</v>
      </c>
      <c r="DX61" s="36">
        <f t="shared" si="120"/>
        <v>22868</v>
      </c>
      <c r="DY61" s="33" t="s">
        <v>98</v>
      </c>
      <c r="DZ61" s="28" t="s">
        <v>44</v>
      </c>
      <c r="EA61" s="28">
        <f t="shared" si="282"/>
        <v>67.460599999999999</v>
      </c>
      <c r="EB61" s="28">
        <f t="shared" ref="EB61:EB66" si="308">EB113*DX61/100000</f>
        <v>58.313400000000001</v>
      </c>
      <c r="EC61" s="28">
        <f t="shared" si="284"/>
        <v>9.1471999999999998</v>
      </c>
      <c r="ED61" s="28">
        <f t="shared" si="285"/>
        <v>863.26700000000005</v>
      </c>
      <c r="EE61" s="28">
        <f t="shared" si="286"/>
        <v>148.642</v>
      </c>
      <c r="EF61" s="28">
        <f t="shared" si="287"/>
        <v>526.87872000000004</v>
      </c>
      <c r="EG61" s="28">
        <f t="shared" si="288"/>
        <v>187.74628000000001</v>
      </c>
      <c r="EH61" s="4"/>
      <c r="EI61" s="4"/>
      <c r="EJ61" s="4"/>
      <c r="EK61" s="4"/>
      <c r="EL61" s="4"/>
      <c r="EN61" s="6" t="s">
        <v>44</v>
      </c>
      <c r="EO61" s="36">
        <f t="shared" si="121"/>
        <v>21419</v>
      </c>
      <c r="EP61" s="33" t="s">
        <v>98</v>
      </c>
      <c r="EQ61" s="28" t="s">
        <v>44</v>
      </c>
      <c r="ER61" s="28">
        <f t="shared" si="289"/>
        <v>63.186050000000002</v>
      </c>
      <c r="ES61" s="28">
        <f t="shared" ref="ES61:ES66" si="309">ES113*EO61/100000</f>
        <v>54.618450000000003</v>
      </c>
      <c r="ET61" s="28">
        <f t="shared" si="291"/>
        <v>8.5676000000000005</v>
      </c>
      <c r="EU61" s="28">
        <f t="shared" si="292"/>
        <v>808.56725000000006</v>
      </c>
      <c r="EV61" s="28">
        <f t="shared" si="293"/>
        <v>139.2235</v>
      </c>
      <c r="EW61" s="28">
        <f t="shared" si="294"/>
        <v>493.49376000000001</v>
      </c>
      <c r="EX61" s="28">
        <f t="shared" si="295"/>
        <v>175.84998999999999</v>
      </c>
      <c r="EY61" s="4"/>
      <c r="EZ61" s="4"/>
      <c r="FA61" s="4"/>
      <c r="FB61" s="4"/>
      <c r="FC61" s="4"/>
      <c r="FE61" s="6" t="s">
        <v>44</v>
      </c>
      <c r="FF61" s="36">
        <f t="shared" si="122"/>
        <v>19868</v>
      </c>
      <c r="FG61" s="33" t="s">
        <v>98</v>
      </c>
      <c r="FH61" s="28" t="s">
        <v>44</v>
      </c>
      <c r="FI61" s="28">
        <f t="shared" si="296"/>
        <v>58.610600000000005</v>
      </c>
      <c r="FJ61" s="28">
        <f t="shared" ref="FJ61:FJ66" si="310">FJ113*FF61/100000</f>
        <v>50.663400000000003</v>
      </c>
      <c r="FK61" s="28">
        <f t="shared" si="298"/>
        <v>7.9471999999999996</v>
      </c>
      <c r="FL61" s="28">
        <f t="shared" si="299"/>
        <v>750.01699999999994</v>
      </c>
      <c r="FM61" s="28">
        <f t="shared" si="300"/>
        <v>129.142</v>
      </c>
      <c r="FN61" s="28">
        <f t="shared" si="301"/>
        <v>457.75871999999998</v>
      </c>
      <c r="FO61" s="28">
        <f t="shared" si="302"/>
        <v>163.11627999999999</v>
      </c>
      <c r="FP61" s="4"/>
    </row>
    <row r="62" spans="1:172" x14ac:dyDescent="0.2">
      <c r="A62" t="s">
        <v>10</v>
      </c>
      <c r="B62" s="114">
        <f>①データ貼り付け!B62</f>
        <v>11959</v>
      </c>
      <c r="C62" s="114">
        <f>①データ貼り付け!C62</f>
        <v>11560</v>
      </c>
      <c r="D62" s="114">
        <f>①データ貼り付け!D62</f>
        <v>10242</v>
      </c>
      <c r="E62" s="114">
        <f>①データ貼り付け!E62</f>
        <v>9640</v>
      </c>
      <c r="F62" s="114">
        <f>①データ貼り付け!F62</f>
        <v>8706</v>
      </c>
      <c r="G62" s="114">
        <f>①データ貼り付け!G62</f>
        <v>8280</v>
      </c>
      <c r="H62" s="114">
        <f>①データ貼り付け!H62</f>
        <v>7945</v>
      </c>
      <c r="J62" s="6" t="s">
        <v>56</v>
      </c>
      <c r="K62" s="7">
        <f t="shared" ref="K62:Q62" si="311">SUM(B67:B68)</f>
        <v>39439</v>
      </c>
      <c r="L62" s="7">
        <f t="shared" si="311"/>
        <v>32587</v>
      </c>
      <c r="M62" s="7">
        <f t="shared" si="311"/>
        <v>27491</v>
      </c>
      <c r="N62" s="7">
        <f t="shared" si="311"/>
        <v>24561</v>
      </c>
      <c r="O62" s="7">
        <f t="shared" si="311"/>
        <v>24302</v>
      </c>
      <c r="P62" s="7">
        <f t="shared" si="311"/>
        <v>24053</v>
      </c>
      <c r="Q62" s="7">
        <f t="shared" si="311"/>
        <v>23034</v>
      </c>
      <c r="S62" s="14" t="s">
        <v>56</v>
      </c>
      <c r="T62" s="85">
        <f>'⓪基礎データ設定'!C29</f>
        <v>283</v>
      </c>
      <c r="U62" s="85">
        <f>'⓪基礎データ設定'!D29</f>
        <v>267</v>
      </c>
      <c r="V62" s="85">
        <f>'⓪基礎データ設定'!E29</f>
        <v>17</v>
      </c>
      <c r="W62" s="85">
        <f>'⓪基礎データ設定'!F29</f>
        <v>4152</v>
      </c>
      <c r="X62" s="85">
        <f>'⓪基礎データ設定'!G29</f>
        <v>761</v>
      </c>
      <c r="Y62" s="85">
        <f>'⓪基礎データ設定'!H29</f>
        <v>2458</v>
      </c>
      <c r="Z62" s="85">
        <f>'⓪基礎データ設定'!I29</f>
        <v>932</v>
      </c>
      <c r="AA62" s="13"/>
      <c r="AW62" s="14" t="s">
        <v>56</v>
      </c>
      <c r="AX62" s="9">
        <f t="shared" si="252"/>
        <v>283</v>
      </c>
      <c r="AY62" s="9">
        <f t="shared" si="250"/>
        <v>267</v>
      </c>
      <c r="AZ62" s="9">
        <f t="shared" si="250"/>
        <v>17</v>
      </c>
      <c r="BA62" s="9">
        <f t="shared" si="250"/>
        <v>4152</v>
      </c>
      <c r="BB62" s="9">
        <f t="shared" si="250"/>
        <v>761</v>
      </c>
      <c r="BC62" s="9">
        <f t="shared" si="250"/>
        <v>2458</v>
      </c>
      <c r="BD62" s="9">
        <f t="shared" si="250"/>
        <v>932</v>
      </c>
      <c r="BE62" s="13"/>
      <c r="BH62" s="6" t="s">
        <v>56</v>
      </c>
      <c r="BI62" s="7">
        <f t="shared" si="253"/>
        <v>39439</v>
      </c>
      <c r="BJ62" s="33" t="s">
        <v>98</v>
      </c>
      <c r="BK62" s="28" t="s">
        <v>56</v>
      </c>
      <c r="BL62" s="28">
        <f t="shared" si="254"/>
        <v>112.00676</v>
      </c>
      <c r="BM62" s="28">
        <f t="shared" si="255"/>
        <v>105.30213000000001</v>
      </c>
      <c r="BN62" s="28">
        <f t="shared" si="256"/>
        <v>6.7046299999999999</v>
      </c>
      <c r="BO62" s="28">
        <f t="shared" si="257"/>
        <v>1637.1128900000001</v>
      </c>
      <c r="BP62" s="28">
        <f t="shared" si="258"/>
        <v>300.13078999999999</v>
      </c>
      <c r="BQ62" s="28">
        <f t="shared" si="259"/>
        <v>969.41061999999999</v>
      </c>
      <c r="BR62" s="28">
        <f t="shared" si="260"/>
        <v>367.57148000000001</v>
      </c>
      <c r="BS62" s="4"/>
      <c r="BT62" s="4"/>
      <c r="BU62" s="4"/>
      <c r="BX62" s="6" t="s">
        <v>56</v>
      </c>
      <c r="BY62" s="7">
        <f t="shared" si="249"/>
        <v>32587</v>
      </c>
      <c r="BZ62" s="33" t="s">
        <v>98</v>
      </c>
      <c r="CA62" s="28" t="s">
        <v>56</v>
      </c>
      <c r="CB62" s="28">
        <f t="shared" si="261"/>
        <v>92.547079999999994</v>
      </c>
      <c r="CC62" s="28">
        <f t="shared" si="305"/>
        <v>87.007289999999998</v>
      </c>
      <c r="CD62" s="28">
        <f t="shared" si="263"/>
        <v>5.53979</v>
      </c>
      <c r="CE62" s="28">
        <f t="shared" si="264"/>
        <v>1352.6863699999999</v>
      </c>
      <c r="CF62" s="28">
        <f t="shared" si="265"/>
        <v>247.98706999999999</v>
      </c>
      <c r="CG62" s="28">
        <f t="shared" si="266"/>
        <v>800.98846000000003</v>
      </c>
      <c r="CH62" s="28">
        <f t="shared" si="267"/>
        <v>303.71084000000002</v>
      </c>
      <c r="CI62" s="4"/>
      <c r="CJ62" s="4"/>
      <c r="CK62" s="4"/>
      <c r="CL62" s="4"/>
      <c r="CM62" s="4"/>
      <c r="CO62" s="6" t="s">
        <v>56</v>
      </c>
      <c r="CP62" s="36">
        <f t="shared" si="118"/>
        <v>27491</v>
      </c>
      <c r="CQ62" s="33" t="s">
        <v>98</v>
      </c>
      <c r="CR62" s="28" t="s">
        <v>56</v>
      </c>
      <c r="CS62" s="28">
        <f t="shared" si="268"/>
        <v>78.074439999999996</v>
      </c>
      <c r="CT62" s="28">
        <f t="shared" si="306"/>
        <v>73.400970000000001</v>
      </c>
      <c r="CU62" s="28">
        <f t="shared" si="270"/>
        <v>4.67347</v>
      </c>
      <c r="CV62" s="28">
        <f t="shared" si="271"/>
        <v>1141.1514099999999</v>
      </c>
      <c r="CW62" s="28">
        <f t="shared" si="272"/>
        <v>209.20651000000001</v>
      </c>
      <c r="CX62" s="28">
        <f t="shared" si="273"/>
        <v>675.72878000000003</v>
      </c>
      <c r="CY62" s="28">
        <f t="shared" si="274"/>
        <v>256.21611999999999</v>
      </c>
      <c r="CZ62" s="4"/>
      <c r="DA62" s="4"/>
      <c r="DB62" s="4"/>
      <c r="DC62" s="4"/>
      <c r="DD62" s="4"/>
      <c r="DF62" s="6" t="s">
        <v>56</v>
      </c>
      <c r="DG62" s="36">
        <f t="shared" si="119"/>
        <v>24561</v>
      </c>
      <c r="DH62" s="33" t="s">
        <v>98</v>
      </c>
      <c r="DI62" s="28" t="s">
        <v>56</v>
      </c>
      <c r="DJ62" s="28">
        <f t="shared" si="275"/>
        <v>69.753240000000005</v>
      </c>
      <c r="DK62" s="28">
        <f t="shared" si="307"/>
        <v>65.577870000000004</v>
      </c>
      <c r="DL62" s="28">
        <f t="shared" si="277"/>
        <v>4.17537</v>
      </c>
      <c r="DM62" s="28">
        <f t="shared" si="278"/>
        <v>1019.52711</v>
      </c>
      <c r="DN62" s="28">
        <f t="shared" si="279"/>
        <v>186.90921</v>
      </c>
      <c r="DO62" s="28">
        <f t="shared" si="280"/>
        <v>603.70938000000001</v>
      </c>
      <c r="DP62" s="28">
        <f t="shared" si="281"/>
        <v>228.90852000000001</v>
      </c>
      <c r="DQ62" s="4"/>
      <c r="DR62" s="4"/>
      <c r="DS62" s="4"/>
      <c r="DT62" s="4"/>
      <c r="DU62" s="4"/>
      <c r="DW62" s="6" t="s">
        <v>56</v>
      </c>
      <c r="DX62" s="36">
        <f t="shared" si="120"/>
        <v>24302</v>
      </c>
      <c r="DY62" s="33" t="s">
        <v>98</v>
      </c>
      <c r="DZ62" s="28" t="s">
        <v>56</v>
      </c>
      <c r="EA62" s="28">
        <f t="shared" si="282"/>
        <v>69.017679999999999</v>
      </c>
      <c r="EB62" s="28">
        <f t="shared" si="308"/>
        <v>64.886340000000004</v>
      </c>
      <c r="EC62" s="28">
        <f t="shared" si="284"/>
        <v>4.1313399999999998</v>
      </c>
      <c r="ED62" s="28">
        <f t="shared" si="285"/>
        <v>1008.77602</v>
      </c>
      <c r="EE62" s="28">
        <f t="shared" si="286"/>
        <v>184.93822</v>
      </c>
      <c r="EF62" s="28">
        <f t="shared" si="287"/>
        <v>597.34316000000001</v>
      </c>
      <c r="EG62" s="28">
        <f t="shared" si="288"/>
        <v>226.49464</v>
      </c>
      <c r="EH62" s="4"/>
      <c r="EI62" s="4"/>
      <c r="EJ62" s="4"/>
      <c r="EK62" s="4"/>
      <c r="EL62" s="4"/>
      <c r="EN62" s="6" t="s">
        <v>56</v>
      </c>
      <c r="EO62" s="36">
        <f t="shared" si="121"/>
        <v>24053</v>
      </c>
      <c r="EP62" s="33" t="s">
        <v>98</v>
      </c>
      <c r="EQ62" s="28" t="s">
        <v>56</v>
      </c>
      <c r="ER62" s="28">
        <f t="shared" si="289"/>
        <v>68.310519999999997</v>
      </c>
      <c r="ES62" s="28">
        <f t="shared" si="309"/>
        <v>64.221509999999995</v>
      </c>
      <c r="ET62" s="28">
        <f t="shared" si="291"/>
        <v>4.08901</v>
      </c>
      <c r="EU62" s="28">
        <f t="shared" si="292"/>
        <v>998.44002999999998</v>
      </c>
      <c r="EV62" s="28">
        <f t="shared" si="293"/>
        <v>183.04333</v>
      </c>
      <c r="EW62" s="28">
        <f t="shared" si="294"/>
        <v>591.22274000000004</v>
      </c>
      <c r="EX62" s="28">
        <f t="shared" si="295"/>
        <v>224.17395999999999</v>
      </c>
      <c r="EY62" s="4"/>
      <c r="EZ62" s="4"/>
      <c r="FA62" s="4"/>
      <c r="FB62" s="4"/>
      <c r="FC62" s="4"/>
      <c r="FE62" s="6" t="s">
        <v>56</v>
      </c>
      <c r="FF62" s="36">
        <f t="shared" si="122"/>
        <v>23034</v>
      </c>
      <c r="FG62" s="33" t="s">
        <v>98</v>
      </c>
      <c r="FH62" s="28" t="s">
        <v>56</v>
      </c>
      <c r="FI62" s="28">
        <f t="shared" si="296"/>
        <v>65.416560000000004</v>
      </c>
      <c r="FJ62" s="28">
        <f t="shared" si="310"/>
        <v>61.500779999999999</v>
      </c>
      <c r="FK62" s="28">
        <f t="shared" si="298"/>
        <v>3.9157799999999998</v>
      </c>
      <c r="FL62" s="28">
        <f t="shared" si="299"/>
        <v>956.1413399999999</v>
      </c>
      <c r="FM62" s="28">
        <f t="shared" si="300"/>
        <v>175.28873999999999</v>
      </c>
      <c r="FN62" s="28">
        <f t="shared" si="301"/>
        <v>566.17571999999996</v>
      </c>
      <c r="FO62" s="28">
        <f t="shared" si="302"/>
        <v>214.67688000000001</v>
      </c>
      <c r="FP62" s="4"/>
    </row>
    <row r="63" spans="1:172" x14ac:dyDescent="0.2">
      <c r="A63" t="s">
        <v>11</v>
      </c>
      <c r="B63" s="114">
        <f>①データ貼り付け!B63</f>
        <v>15882</v>
      </c>
      <c r="C63" s="114">
        <f>①データ貼り付け!C63</f>
        <v>14760</v>
      </c>
      <c r="D63" s="114">
        <f>①データ貼り付け!D63</f>
        <v>14220</v>
      </c>
      <c r="E63" s="114">
        <f>①データ貼り付け!E63</f>
        <v>12692</v>
      </c>
      <c r="F63" s="114">
        <f>①データ貼り付け!F63</f>
        <v>11954</v>
      </c>
      <c r="G63" s="114">
        <f>①データ貼り付け!G63</f>
        <v>10805</v>
      </c>
      <c r="H63" s="114">
        <f>①データ貼り付け!H63</f>
        <v>10276</v>
      </c>
      <c r="J63" s="6" t="s">
        <v>45</v>
      </c>
      <c r="K63" s="7">
        <f t="shared" ref="K63:Q63" si="312">SUM(B69:B70)</f>
        <v>38067</v>
      </c>
      <c r="L63" s="7">
        <f t="shared" si="312"/>
        <v>42174</v>
      </c>
      <c r="M63" s="7">
        <f t="shared" si="312"/>
        <v>40041</v>
      </c>
      <c r="N63" s="7">
        <f t="shared" si="312"/>
        <v>33265</v>
      </c>
      <c r="O63" s="7">
        <f t="shared" si="312"/>
        <v>28146</v>
      </c>
      <c r="P63" s="7">
        <f t="shared" si="312"/>
        <v>25223</v>
      </c>
      <c r="Q63" s="7">
        <f t="shared" si="312"/>
        <v>25024</v>
      </c>
      <c r="S63" s="14" t="s">
        <v>45</v>
      </c>
      <c r="T63" s="85">
        <f>'⓪基礎データ設定'!C30</f>
        <v>350</v>
      </c>
      <c r="U63" s="85">
        <f>'⓪基礎データ設定'!D30</f>
        <v>347</v>
      </c>
      <c r="V63" s="85">
        <f>'⓪基礎データ設定'!E30</f>
        <v>3</v>
      </c>
      <c r="W63" s="85">
        <f>'⓪基礎データ設定'!F30</f>
        <v>4695</v>
      </c>
      <c r="X63" s="85">
        <f>'⓪基礎データ設定'!G30</f>
        <v>908</v>
      </c>
      <c r="Y63" s="85">
        <f>'⓪基礎データ設定'!H30</f>
        <v>2674</v>
      </c>
      <c r="Z63" s="85">
        <f>'⓪基礎データ設定'!I30</f>
        <v>1113</v>
      </c>
      <c r="AA63" s="13"/>
      <c r="AW63" s="14" t="s">
        <v>45</v>
      </c>
      <c r="AX63" s="9">
        <f t="shared" si="252"/>
        <v>350</v>
      </c>
      <c r="AY63" s="9">
        <f t="shared" si="250"/>
        <v>347</v>
      </c>
      <c r="AZ63" s="9">
        <f t="shared" si="250"/>
        <v>3</v>
      </c>
      <c r="BA63" s="9">
        <f t="shared" si="250"/>
        <v>4695</v>
      </c>
      <c r="BB63" s="9">
        <f t="shared" si="250"/>
        <v>908</v>
      </c>
      <c r="BC63" s="9">
        <f t="shared" si="250"/>
        <v>2674</v>
      </c>
      <c r="BD63" s="9">
        <f t="shared" si="250"/>
        <v>1113</v>
      </c>
      <c r="BE63" s="13"/>
      <c r="BH63" s="6" t="s">
        <v>45</v>
      </c>
      <c r="BI63" s="7">
        <f t="shared" si="253"/>
        <v>38067</v>
      </c>
      <c r="BJ63" s="33" t="s">
        <v>98</v>
      </c>
      <c r="BK63" s="28" t="s">
        <v>45</v>
      </c>
      <c r="BL63" s="28">
        <f t="shared" si="254"/>
        <v>133.2345</v>
      </c>
      <c r="BM63" s="28">
        <f t="shared" si="255"/>
        <v>132.09249</v>
      </c>
      <c r="BN63" s="28">
        <f t="shared" si="256"/>
        <v>1.14201</v>
      </c>
      <c r="BO63" s="28">
        <f t="shared" si="257"/>
        <v>1787.2456500000001</v>
      </c>
      <c r="BP63" s="28">
        <f t="shared" si="258"/>
        <v>345.64836000000003</v>
      </c>
      <c r="BQ63" s="28">
        <f t="shared" si="259"/>
        <v>1017.91158</v>
      </c>
      <c r="BR63" s="28">
        <f t="shared" si="260"/>
        <v>423.68570999999997</v>
      </c>
      <c r="BS63" s="4"/>
      <c r="BT63" s="4"/>
      <c r="BU63" s="4"/>
      <c r="BX63" s="6" t="s">
        <v>45</v>
      </c>
      <c r="BY63" s="7">
        <f t="shared" si="249"/>
        <v>42174</v>
      </c>
      <c r="BZ63" s="33" t="s">
        <v>98</v>
      </c>
      <c r="CA63" s="28" t="s">
        <v>45</v>
      </c>
      <c r="CB63" s="28">
        <f t="shared" si="261"/>
        <v>147.60900000000001</v>
      </c>
      <c r="CC63" s="28">
        <f t="shared" si="305"/>
        <v>146.34378000000001</v>
      </c>
      <c r="CD63" s="28">
        <f t="shared" si="263"/>
        <v>1.26522</v>
      </c>
      <c r="CE63" s="28">
        <f t="shared" si="264"/>
        <v>1980.0693000000001</v>
      </c>
      <c r="CF63" s="28">
        <f t="shared" si="265"/>
        <v>382.93991999999997</v>
      </c>
      <c r="CG63" s="28">
        <f t="shared" si="266"/>
        <v>1127.7327600000001</v>
      </c>
      <c r="CH63" s="28">
        <f t="shared" si="267"/>
        <v>469.39661999999998</v>
      </c>
      <c r="CI63" s="4"/>
      <c r="CJ63" s="4"/>
      <c r="CK63" s="4"/>
      <c r="CL63" s="4"/>
      <c r="CM63" s="4"/>
      <c r="CO63" s="6" t="s">
        <v>45</v>
      </c>
      <c r="CP63" s="36">
        <f t="shared" si="118"/>
        <v>40041</v>
      </c>
      <c r="CQ63" s="33" t="s">
        <v>98</v>
      </c>
      <c r="CR63" s="28" t="s">
        <v>45</v>
      </c>
      <c r="CS63" s="28">
        <f t="shared" si="268"/>
        <v>140.14350000000002</v>
      </c>
      <c r="CT63" s="28">
        <f t="shared" si="306"/>
        <v>138.94227000000001</v>
      </c>
      <c r="CU63" s="28">
        <f t="shared" si="270"/>
        <v>1.20123</v>
      </c>
      <c r="CV63" s="28">
        <f t="shared" si="271"/>
        <v>1879.9249499999999</v>
      </c>
      <c r="CW63" s="28">
        <f t="shared" si="272"/>
        <v>363.57227999999998</v>
      </c>
      <c r="CX63" s="28">
        <f t="shared" si="273"/>
        <v>1070.69634</v>
      </c>
      <c r="CY63" s="28">
        <f t="shared" si="274"/>
        <v>445.65633000000003</v>
      </c>
      <c r="CZ63" s="4"/>
      <c r="DA63" s="4"/>
      <c r="DB63" s="4"/>
      <c r="DC63" s="4"/>
      <c r="DD63" s="4"/>
      <c r="DF63" s="6" t="s">
        <v>45</v>
      </c>
      <c r="DG63" s="36">
        <f t="shared" si="119"/>
        <v>33265</v>
      </c>
      <c r="DH63" s="33" t="s">
        <v>98</v>
      </c>
      <c r="DI63" s="28" t="s">
        <v>45</v>
      </c>
      <c r="DJ63" s="28">
        <f t="shared" si="275"/>
        <v>116.42750000000001</v>
      </c>
      <c r="DK63" s="28">
        <f t="shared" si="307"/>
        <v>115.42955000000001</v>
      </c>
      <c r="DL63" s="28">
        <f t="shared" si="277"/>
        <v>0.99795</v>
      </c>
      <c r="DM63" s="28">
        <f t="shared" si="278"/>
        <v>1561.7917499999999</v>
      </c>
      <c r="DN63" s="28">
        <f t="shared" si="279"/>
        <v>302.0462</v>
      </c>
      <c r="DO63" s="28">
        <f t="shared" si="280"/>
        <v>889.50609999999995</v>
      </c>
      <c r="DP63" s="28">
        <f t="shared" si="281"/>
        <v>370.23944999999998</v>
      </c>
      <c r="DQ63" s="4"/>
      <c r="DR63" s="4"/>
      <c r="DS63" s="4"/>
      <c r="DT63" s="4"/>
      <c r="DU63" s="4"/>
      <c r="DW63" s="6" t="s">
        <v>45</v>
      </c>
      <c r="DX63" s="36">
        <f t="shared" si="120"/>
        <v>28146</v>
      </c>
      <c r="DY63" s="33" t="s">
        <v>98</v>
      </c>
      <c r="DZ63" s="28" t="s">
        <v>45</v>
      </c>
      <c r="EA63" s="28">
        <f t="shared" si="282"/>
        <v>98.510999999999996</v>
      </c>
      <c r="EB63" s="28">
        <f t="shared" si="308"/>
        <v>97.666619999999995</v>
      </c>
      <c r="EC63" s="28">
        <f t="shared" si="284"/>
        <v>0.84438000000000002</v>
      </c>
      <c r="ED63" s="28">
        <f t="shared" si="285"/>
        <v>1321.4547</v>
      </c>
      <c r="EE63" s="28">
        <f t="shared" si="286"/>
        <v>255.56567999999999</v>
      </c>
      <c r="EF63" s="28">
        <f t="shared" si="287"/>
        <v>752.62404000000004</v>
      </c>
      <c r="EG63" s="28">
        <f t="shared" si="288"/>
        <v>313.26497999999998</v>
      </c>
      <c r="EH63" s="4"/>
      <c r="EI63" s="4"/>
      <c r="EJ63" s="4"/>
      <c r="EK63" s="4"/>
      <c r="EL63" s="4"/>
      <c r="EN63" s="6" t="s">
        <v>45</v>
      </c>
      <c r="EO63" s="36">
        <f t="shared" si="121"/>
        <v>25223</v>
      </c>
      <c r="EP63" s="33" t="s">
        <v>98</v>
      </c>
      <c r="EQ63" s="28" t="s">
        <v>45</v>
      </c>
      <c r="ER63" s="28">
        <f t="shared" si="289"/>
        <v>88.280500000000004</v>
      </c>
      <c r="ES63" s="28">
        <f t="shared" si="309"/>
        <v>87.523809999999997</v>
      </c>
      <c r="ET63" s="28">
        <f t="shared" si="291"/>
        <v>0.75668999999999997</v>
      </c>
      <c r="EU63" s="28">
        <f t="shared" si="292"/>
        <v>1184.21985</v>
      </c>
      <c r="EV63" s="28">
        <f t="shared" si="293"/>
        <v>229.02484000000001</v>
      </c>
      <c r="EW63" s="28">
        <f t="shared" si="294"/>
        <v>674.46302000000003</v>
      </c>
      <c r="EX63" s="28">
        <f t="shared" si="295"/>
        <v>280.73199</v>
      </c>
      <c r="EY63" s="4"/>
      <c r="EZ63" s="4"/>
      <c r="FA63" s="4"/>
      <c r="FB63" s="4"/>
      <c r="FC63" s="4"/>
      <c r="FE63" s="6" t="s">
        <v>45</v>
      </c>
      <c r="FF63" s="36">
        <f t="shared" si="122"/>
        <v>25024</v>
      </c>
      <c r="FG63" s="33" t="s">
        <v>98</v>
      </c>
      <c r="FH63" s="28" t="s">
        <v>45</v>
      </c>
      <c r="FI63" s="28">
        <f t="shared" si="296"/>
        <v>87.584000000000003</v>
      </c>
      <c r="FJ63" s="28">
        <f t="shared" si="310"/>
        <v>86.833280000000002</v>
      </c>
      <c r="FK63" s="28">
        <f t="shared" si="298"/>
        <v>0.75072000000000005</v>
      </c>
      <c r="FL63" s="28">
        <f t="shared" si="299"/>
        <v>1174.8768</v>
      </c>
      <c r="FM63" s="28">
        <f t="shared" si="300"/>
        <v>227.21791999999999</v>
      </c>
      <c r="FN63" s="28">
        <f t="shared" si="301"/>
        <v>669.14175999999998</v>
      </c>
      <c r="FO63" s="28">
        <f t="shared" si="302"/>
        <v>278.51711999999998</v>
      </c>
      <c r="FP63" s="4"/>
    </row>
    <row r="64" spans="1:172" x14ac:dyDescent="0.2">
      <c r="A64" t="s">
        <v>12</v>
      </c>
      <c r="B64" s="114">
        <f>①データ貼り付け!B64</f>
        <v>18071</v>
      </c>
      <c r="C64" s="114">
        <f>①データ貼り付け!C64</f>
        <v>18573</v>
      </c>
      <c r="D64" s="114">
        <f>①データ貼り付け!D64</f>
        <v>17375</v>
      </c>
      <c r="E64" s="114">
        <f>①データ貼り付け!E64</f>
        <v>16682</v>
      </c>
      <c r="F64" s="114">
        <f>①データ貼り付け!F64</f>
        <v>15065</v>
      </c>
      <c r="G64" s="114">
        <f>①データ貼り付け!G64</f>
        <v>14194</v>
      </c>
      <c r="H64" s="114">
        <f>①データ貼り付け!H64</f>
        <v>12833</v>
      </c>
      <c r="J64" s="6" t="s">
        <v>46</v>
      </c>
      <c r="K64" s="7">
        <f t="shared" ref="K64:Q64" si="313">SUM(B71:B72)</f>
        <v>34142</v>
      </c>
      <c r="L64" s="7">
        <f t="shared" si="313"/>
        <v>33392</v>
      </c>
      <c r="M64" s="7">
        <f t="shared" si="313"/>
        <v>37728</v>
      </c>
      <c r="N64" s="7">
        <f t="shared" si="313"/>
        <v>41944</v>
      </c>
      <c r="O64" s="7">
        <f t="shared" si="313"/>
        <v>39973</v>
      </c>
      <c r="P64" s="7">
        <f t="shared" si="313"/>
        <v>33403</v>
      </c>
      <c r="Q64" s="7">
        <f t="shared" si="313"/>
        <v>28441</v>
      </c>
      <c r="S64" s="14" t="s">
        <v>46</v>
      </c>
      <c r="T64" s="85">
        <f>'⓪基礎データ設定'!C31</f>
        <v>638</v>
      </c>
      <c r="U64" s="85">
        <f>'⓪基礎データ設定'!D31</f>
        <v>626</v>
      </c>
      <c r="V64" s="85">
        <f>'⓪基礎データ設定'!E31</f>
        <v>12</v>
      </c>
      <c r="W64" s="85">
        <f>'⓪基礎データ設定'!F31</f>
        <v>6268</v>
      </c>
      <c r="X64" s="85">
        <f>'⓪基礎データ設定'!G31</f>
        <v>1242</v>
      </c>
      <c r="Y64" s="85">
        <f>'⓪基礎データ設定'!H31</f>
        <v>3581</v>
      </c>
      <c r="Z64" s="85">
        <f>'⓪基礎データ設定'!I31</f>
        <v>1445</v>
      </c>
      <c r="AA64" s="13"/>
      <c r="AW64" s="14" t="s">
        <v>46</v>
      </c>
      <c r="AX64" s="9">
        <f t="shared" si="252"/>
        <v>638</v>
      </c>
      <c r="AY64" s="9">
        <f t="shared" si="250"/>
        <v>626</v>
      </c>
      <c r="AZ64" s="9">
        <f t="shared" si="250"/>
        <v>12</v>
      </c>
      <c r="BA64" s="9">
        <f t="shared" si="250"/>
        <v>6268</v>
      </c>
      <c r="BB64" s="9">
        <f t="shared" si="250"/>
        <v>1242</v>
      </c>
      <c r="BC64" s="9">
        <f t="shared" si="250"/>
        <v>3581</v>
      </c>
      <c r="BD64" s="9">
        <f t="shared" si="250"/>
        <v>1445</v>
      </c>
      <c r="BE64" s="13"/>
      <c r="BH64" s="6" t="s">
        <v>46</v>
      </c>
      <c r="BI64" s="7">
        <f t="shared" si="253"/>
        <v>34142</v>
      </c>
      <c r="BJ64" s="33" t="s">
        <v>98</v>
      </c>
      <c r="BK64" s="28" t="s">
        <v>46</v>
      </c>
      <c r="BL64" s="28">
        <f t="shared" si="254"/>
        <v>217.82595999999998</v>
      </c>
      <c r="BM64" s="28">
        <f t="shared" si="255"/>
        <v>213.72891999999999</v>
      </c>
      <c r="BN64" s="28">
        <f t="shared" si="256"/>
        <v>4.0970399999999998</v>
      </c>
      <c r="BO64" s="28">
        <f t="shared" si="257"/>
        <v>2140.0205599999999</v>
      </c>
      <c r="BP64" s="28">
        <f t="shared" si="258"/>
        <v>424.04363999999998</v>
      </c>
      <c r="BQ64" s="28">
        <f t="shared" si="259"/>
        <v>1222.6250199999999</v>
      </c>
      <c r="BR64" s="28">
        <f t="shared" si="260"/>
        <v>493.3519</v>
      </c>
      <c r="BS64" s="4"/>
      <c r="BT64" s="4"/>
      <c r="BU64" s="4"/>
      <c r="BX64" s="6" t="s">
        <v>46</v>
      </c>
      <c r="BY64" s="7">
        <f t="shared" si="249"/>
        <v>33392</v>
      </c>
      <c r="BZ64" s="33" t="s">
        <v>98</v>
      </c>
      <c r="CA64" s="28" t="s">
        <v>46</v>
      </c>
      <c r="CB64" s="28">
        <f t="shared" si="261"/>
        <v>213.04095999999998</v>
      </c>
      <c r="CC64" s="28">
        <f t="shared" si="305"/>
        <v>209.03391999999999</v>
      </c>
      <c r="CD64" s="28">
        <f t="shared" si="263"/>
        <v>4.0070399999999999</v>
      </c>
      <c r="CE64" s="28">
        <f t="shared" si="264"/>
        <v>2093.0105600000002</v>
      </c>
      <c r="CF64" s="28">
        <f t="shared" si="265"/>
        <v>414.72863999999998</v>
      </c>
      <c r="CG64" s="28">
        <f t="shared" si="266"/>
        <v>1195.7675200000001</v>
      </c>
      <c r="CH64" s="28">
        <f t="shared" si="267"/>
        <v>482.51440000000002</v>
      </c>
      <c r="CI64" s="4"/>
      <c r="CJ64" s="4"/>
      <c r="CK64" s="4"/>
      <c r="CL64" s="4"/>
      <c r="CM64" s="4"/>
      <c r="CO64" s="6" t="s">
        <v>46</v>
      </c>
      <c r="CP64" s="36">
        <f t="shared" si="118"/>
        <v>37728</v>
      </c>
      <c r="CQ64" s="33" t="s">
        <v>98</v>
      </c>
      <c r="CR64" s="28" t="s">
        <v>46</v>
      </c>
      <c r="CS64" s="28">
        <f t="shared" si="268"/>
        <v>240.70463999999998</v>
      </c>
      <c r="CT64" s="28">
        <f t="shared" si="306"/>
        <v>236.17728</v>
      </c>
      <c r="CU64" s="28">
        <f t="shared" si="270"/>
        <v>4.5273599999999998</v>
      </c>
      <c r="CV64" s="28">
        <f t="shared" si="271"/>
        <v>2364.7910400000001</v>
      </c>
      <c r="CW64" s="28">
        <f t="shared" si="272"/>
        <v>468.58175999999997</v>
      </c>
      <c r="CX64" s="28">
        <f t="shared" si="273"/>
        <v>1351.0396800000001</v>
      </c>
      <c r="CY64" s="28">
        <f t="shared" si="274"/>
        <v>545.16959999999995</v>
      </c>
      <c r="CZ64" s="4"/>
      <c r="DA64" s="4"/>
      <c r="DB64" s="4"/>
      <c r="DC64" s="4"/>
      <c r="DD64" s="4"/>
      <c r="DF64" s="6" t="s">
        <v>46</v>
      </c>
      <c r="DG64" s="36">
        <f t="shared" si="119"/>
        <v>41944</v>
      </c>
      <c r="DH64" s="33" t="s">
        <v>98</v>
      </c>
      <c r="DI64" s="28" t="s">
        <v>46</v>
      </c>
      <c r="DJ64" s="28">
        <f t="shared" si="275"/>
        <v>267.60271999999998</v>
      </c>
      <c r="DK64" s="28">
        <f t="shared" si="307"/>
        <v>262.56943999999999</v>
      </c>
      <c r="DL64" s="28">
        <f t="shared" si="277"/>
        <v>5.0332800000000004</v>
      </c>
      <c r="DM64" s="28">
        <f t="shared" si="278"/>
        <v>2629.0499199999999</v>
      </c>
      <c r="DN64" s="28">
        <f t="shared" si="279"/>
        <v>520.94448</v>
      </c>
      <c r="DO64" s="28">
        <f t="shared" si="280"/>
        <v>1502.0146400000001</v>
      </c>
      <c r="DP64" s="28">
        <f t="shared" si="281"/>
        <v>606.09079999999994</v>
      </c>
      <c r="DQ64" s="4"/>
      <c r="DR64" s="4"/>
      <c r="DS64" s="4"/>
      <c r="DT64" s="4"/>
      <c r="DU64" s="4"/>
      <c r="DW64" s="6" t="s">
        <v>46</v>
      </c>
      <c r="DX64" s="36">
        <f t="shared" si="120"/>
        <v>39973</v>
      </c>
      <c r="DY64" s="33" t="s">
        <v>98</v>
      </c>
      <c r="DZ64" s="28" t="s">
        <v>46</v>
      </c>
      <c r="EA64" s="28">
        <f t="shared" si="282"/>
        <v>255.02773999999999</v>
      </c>
      <c r="EB64" s="28">
        <f t="shared" si="308"/>
        <v>250.23097999999999</v>
      </c>
      <c r="EC64" s="28">
        <f t="shared" si="284"/>
        <v>4.7967599999999999</v>
      </c>
      <c r="ED64" s="28">
        <f t="shared" si="285"/>
        <v>2505.5076399999998</v>
      </c>
      <c r="EE64" s="28">
        <f t="shared" si="286"/>
        <v>496.46465999999998</v>
      </c>
      <c r="EF64" s="28">
        <f t="shared" si="287"/>
        <v>1431.4331299999999</v>
      </c>
      <c r="EG64" s="28">
        <f t="shared" si="288"/>
        <v>577.60985000000005</v>
      </c>
      <c r="EH64" s="4"/>
      <c r="EI64" s="4"/>
      <c r="EJ64" s="4"/>
      <c r="EK64" s="4"/>
      <c r="EL64" s="4"/>
      <c r="EN64" s="6" t="s">
        <v>46</v>
      </c>
      <c r="EO64" s="36">
        <f t="shared" si="121"/>
        <v>33403</v>
      </c>
      <c r="EP64" s="33" t="s">
        <v>98</v>
      </c>
      <c r="EQ64" s="28" t="s">
        <v>46</v>
      </c>
      <c r="ER64" s="28">
        <f t="shared" si="289"/>
        <v>213.11114000000001</v>
      </c>
      <c r="ES64" s="28">
        <f t="shared" si="309"/>
        <v>209.10278</v>
      </c>
      <c r="ET64" s="28">
        <f t="shared" si="291"/>
        <v>4.0083599999999997</v>
      </c>
      <c r="EU64" s="28">
        <f t="shared" si="292"/>
        <v>2093.7000400000002</v>
      </c>
      <c r="EV64" s="28">
        <f t="shared" si="293"/>
        <v>414.86525999999998</v>
      </c>
      <c r="EW64" s="28">
        <f t="shared" si="294"/>
        <v>1196.1614300000001</v>
      </c>
      <c r="EX64" s="28">
        <f t="shared" si="295"/>
        <v>482.67335000000003</v>
      </c>
      <c r="EY64" s="4"/>
      <c r="EZ64" s="4"/>
      <c r="FA64" s="4"/>
      <c r="FB64" s="4"/>
      <c r="FC64" s="4"/>
      <c r="FE64" s="6" t="s">
        <v>46</v>
      </c>
      <c r="FF64" s="36">
        <f t="shared" si="122"/>
        <v>28441</v>
      </c>
      <c r="FG64" s="33" t="s">
        <v>98</v>
      </c>
      <c r="FH64" s="28" t="s">
        <v>46</v>
      </c>
      <c r="FI64" s="28">
        <f t="shared" si="296"/>
        <v>181.45358000000002</v>
      </c>
      <c r="FJ64" s="28">
        <f t="shared" si="310"/>
        <v>178.04066</v>
      </c>
      <c r="FK64" s="28">
        <f t="shared" si="298"/>
        <v>3.4129200000000002</v>
      </c>
      <c r="FL64" s="28">
        <f t="shared" si="299"/>
        <v>1782.6818799999999</v>
      </c>
      <c r="FM64" s="28">
        <f t="shared" si="300"/>
        <v>353.23721999999998</v>
      </c>
      <c r="FN64" s="28">
        <f t="shared" si="301"/>
        <v>1018.47221</v>
      </c>
      <c r="FO64" s="28">
        <f t="shared" si="302"/>
        <v>410.97244999999998</v>
      </c>
      <c r="FP64" s="4"/>
    </row>
    <row r="65" spans="1:172" x14ac:dyDescent="0.2">
      <c r="A65" t="s">
        <v>13</v>
      </c>
      <c r="B65" s="114">
        <f>①データ貼り付け!B65</f>
        <v>13351</v>
      </c>
      <c r="C65" s="114">
        <f>①データ貼り付け!C65</f>
        <v>12476</v>
      </c>
      <c r="D65" s="114">
        <f>①データ貼り付け!D65</f>
        <v>12832</v>
      </c>
      <c r="E65" s="114">
        <f>①データ貼り付け!E65</f>
        <v>12041</v>
      </c>
      <c r="F65" s="114">
        <f>①データ貼り付け!F65</f>
        <v>11576</v>
      </c>
      <c r="G65" s="114">
        <f>①データ貼り付け!G65</f>
        <v>10512</v>
      </c>
      <c r="H65" s="114">
        <f>①データ貼り付け!H65</f>
        <v>9916</v>
      </c>
      <c r="J65" s="6" t="s">
        <v>47</v>
      </c>
      <c r="K65" s="7">
        <f t="shared" ref="K65:Q65" si="314">SUM(B73:B74)</f>
        <v>41265</v>
      </c>
      <c r="L65" s="7">
        <f t="shared" si="314"/>
        <v>39611</v>
      </c>
      <c r="M65" s="7">
        <f t="shared" si="314"/>
        <v>33010</v>
      </c>
      <c r="N65" s="7">
        <f t="shared" si="314"/>
        <v>32497</v>
      </c>
      <c r="O65" s="7">
        <f t="shared" si="314"/>
        <v>36880</v>
      </c>
      <c r="P65" s="7">
        <f t="shared" si="314"/>
        <v>41115</v>
      </c>
      <c r="Q65" s="7">
        <f t="shared" si="314"/>
        <v>39312</v>
      </c>
      <c r="S65" s="14" t="s">
        <v>47</v>
      </c>
      <c r="T65" s="85">
        <f>'⓪基礎データ設定'!C32</f>
        <v>1162</v>
      </c>
      <c r="U65" s="85">
        <f>'⓪基礎データ設定'!D32</f>
        <v>1134</v>
      </c>
      <c r="V65" s="85">
        <f>'⓪基礎データ設定'!E32</f>
        <v>28</v>
      </c>
      <c r="W65" s="85">
        <f>'⓪基礎データ設定'!F32</f>
        <v>9345</v>
      </c>
      <c r="X65" s="85">
        <f>'⓪基礎データ設定'!G32</f>
        <v>1909</v>
      </c>
      <c r="Y65" s="85">
        <f>'⓪基礎データ設定'!H32</f>
        <v>5697</v>
      </c>
      <c r="Z65" s="85">
        <f>'⓪基礎データ設定'!I32</f>
        <v>1739</v>
      </c>
      <c r="AA65" s="13"/>
      <c r="AW65" s="14" t="s">
        <v>47</v>
      </c>
      <c r="AX65" s="9">
        <f t="shared" si="252"/>
        <v>1162</v>
      </c>
      <c r="AY65" s="9">
        <f t="shared" si="250"/>
        <v>1134</v>
      </c>
      <c r="AZ65" s="9">
        <f t="shared" si="250"/>
        <v>28</v>
      </c>
      <c r="BA65" s="9">
        <f t="shared" si="250"/>
        <v>9345</v>
      </c>
      <c r="BB65" s="9">
        <f t="shared" si="250"/>
        <v>1909</v>
      </c>
      <c r="BC65" s="9">
        <f t="shared" si="250"/>
        <v>5697</v>
      </c>
      <c r="BD65" s="9">
        <f t="shared" si="250"/>
        <v>1739</v>
      </c>
      <c r="BE65" s="13"/>
      <c r="BH65" s="6" t="s">
        <v>47</v>
      </c>
      <c r="BI65" s="7">
        <f t="shared" si="253"/>
        <v>41265</v>
      </c>
      <c r="BJ65" s="33" t="s">
        <v>98</v>
      </c>
      <c r="BK65" s="28" t="s">
        <v>47</v>
      </c>
      <c r="BL65" s="28">
        <f t="shared" si="254"/>
        <v>479.49930000000001</v>
      </c>
      <c r="BM65" s="28">
        <f t="shared" si="255"/>
        <v>467.94510000000002</v>
      </c>
      <c r="BN65" s="28">
        <f t="shared" si="256"/>
        <v>11.5542</v>
      </c>
      <c r="BO65" s="28">
        <f t="shared" si="257"/>
        <v>3856.21425</v>
      </c>
      <c r="BP65" s="28">
        <f t="shared" si="258"/>
        <v>787.74884999999995</v>
      </c>
      <c r="BQ65" s="28">
        <f t="shared" si="259"/>
        <v>2350.8670499999998</v>
      </c>
      <c r="BR65" s="28">
        <f t="shared" si="260"/>
        <v>717.59834999999998</v>
      </c>
      <c r="BS65" s="4"/>
      <c r="BT65" s="4"/>
      <c r="BU65" s="4"/>
      <c r="BX65" s="6" t="s">
        <v>47</v>
      </c>
      <c r="BY65" s="7">
        <f t="shared" si="249"/>
        <v>39611</v>
      </c>
      <c r="BZ65" s="33" t="s">
        <v>98</v>
      </c>
      <c r="CA65" s="28" t="s">
        <v>47</v>
      </c>
      <c r="CB65" s="28">
        <f t="shared" si="261"/>
        <v>460.27981999999997</v>
      </c>
      <c r="CC65" s="28">
        <f t="shared" si="305"/>
        <v>449.18874</v>
      </c>
      <c r="CD65" s="28">
        <f t="shared" si="263"/>
        <v>11.09108</v>
      </c>
      <c r="CE65" s="28">
        <f t="shared" si="264"/>
        <v>3701.6479499999996</v>
      </c>
      <c r="CF65" s="28">
        <f t="shared" si="265"/>
        <v>756.17399</v>
      </c>
      <c r="CG65" s="28">
        <f t="shared" si="266"/>
        <v>2256.6386699999998</v>
      </c>
      <c r="CH65" s="28">
        <f t="shared" si="267"/>
        <v>688.83528999999999</v>
      </c>
      <c r="CI65" s="4"/>
      <c r="CJ65" s="4"/>
      <c r="CK65" s="4"/>
      <c r="CL65" s="4"/>
      <c r="CM65" s="4"/>
      <c r="CO65" s="6" t="s">
        <v>47</v>
      </c>
      <c r="CP65" s="36">
        <f t="shared" si="118"/>
        <v>33010</v>
      </c>
      <c r="CQ65" s="33" t="s">
        <v>98</v>
      </c>
      <c r="CR65" s="28" t="s">
        <v>47</v>
      </c>
      <c r="CS65" s="28">
        <f t="shared" si="268"/>
        <v>383.57619999999997</v>
      </c>
      <c r="CT65" s="28">
        <f t="shared" si="306"/>
        <v>374.33339999999998</v>
      </c>
      <c r="CU65" s="28">
        <f t="shared" si="270"/>
        <v>9.2428000000000008</v>
      </c>
      <c r="CV65" s="28">
        <f t="shared" si="271"/>
        <v>3084.7845000000002</v>
      </c>
      <c r="CW65" s="28">
        <f t="shared" si="272"/>
        <v>630.16089999999997</v>
      </c>
      <c r="CX65" s="28">
        <f t="shared" si="273"/>
        <v>1880.5797</v>
      </c>
      <c r="CY65" s="28">
        <f t="shared" si="274"/>
        <v>574.04390000000001</v>
      </c>
      <c r="CZ65" s="4"/>
      <c r="DA65" s="4"/>
      <c r="DB65" s="4"/>
      <c r="DC65" s="4"/>
      <c r="DD65" s="4"/>
      <c r="DF65" s="6" t="s">
        <v>47</v>
      </c>
      <c r="DG65" s="36">
        <f t="shared" si="119"/>
        <v>32497</v>
      </c>
      <c r="DH65" s="33" t="s">
        <v>98</v>
      </c>
      <c r="DI65" s="28" t="s">
        <v>47</v>
      </c>
      <c r="DJ65" s="28">
        <f t="shared" si="275"/>
        <v>377.61514</v>
      </c>
      <c r="DK65" s="28">
        <f t="shared" si="307"/>
        <v>368.51598000000001</v>
      </c>
      <c r="DL65" s="28">
        <f t="shared" si="277"/>
        <v>9.0991599999999995</v>
      </c>
      <c r="DM65" s="28">
        <f t="shared" si="278"/>
        <v>3036.84465</v>
      </c>
      <c r="DN65" s="28">
        <f t="shared" si="279"/>
        <v>620.36773000000005</v>
      </c>
      <c r="DO65" s="28">
        <f t="shared" si="280"/>
        <v>1851.35409</v>
      </c>
      <c r="DP65" s="28">
        <f t="shared" si="281"/>
        <v>565.12283000000002</v>
      </c>
      <c r="DQ65" s="4"/>
      <c r="DR65" s="4"/>
      <c r="DS65" s="4"/>
      <c r="DT65" s="4"/>
      <c r="DU65" s="4"/>
      <c r="DW65" s="6" t="s">
        <v>47</v>
      </c>
      <c r="DX65" s="36">
        <f t="shared" si="120"/>
        <v>36880</v>
      </c>
      <c r="DY65" s="33" t="s">
        <v>98</v>
      </c>
      <c r="DZ65" s="28" t="s">
        <v>47</v>
      </c>
      <c r="EA65" s="28">
        <f t="shared" si="282"/>
        <v>428.54559999999998</v>
      </c>
      <c r="EB65" s="28">
        <f t="shared" si="308"/>
        <v>418.2192</v>
      </c>
      <c r="EC65" s="28">
        <f t="shared" si="284"/>
        <v>10.3264</v>
      </c>
      <c r="ED65" s="28">
        <f t="shared" si="285"/>
        <v>3446.4360000000006</v>
      </c>
      <c r="EE65" s="28">
        <f t="shared" si="286"/>
        <v>704.03920000000005</v>
      </c>
      <c r="EF65" s="28">
        <f t="shared" si="287"/>
        <v>2101.0536000000002</v>
      </c>
      <c r="EG65" s="28">
        <f t="shared" si="288"/>
        <v>641.34320000000002</v>
      </c>
      <c r="EH65" s="4"/>
      <c r="EI65" s="4"/>
      <c r="EJ65" s="4"/>
      <c r="EK65" s="4"/>
      <c r="EL65" s="4"/>
      <c r="EN65" s="6" t="s">
        <v>47</v>
      </c>
      <c r="EO65" s="36">
        <f t="shared" si="121"/>
        <v>41115</v>
      </c>
      <c r="EP65" s="33" t="s">
        <v>98</v>
      </c>
      <c r="EQ65" s="28" t="s">
        <v>47</v>
      </c>
      <c r="ER65" s="28">
        <f t="shared" si="289"/>
        <v>477.75630000000001</v>
      </c>
      <c r="ES65" s="28">
        <f t="shared" si="309"/>
        <v>466.2441</v>
      </c>
      <c r="ET65" s="28">
        <f t="shared" si="291"/>
        <v>11.5122</v>
      </c>
      <c r="EU65" s="28">
        <f t="shared" si="292"/>
        <v>3842.1967500000001</v>
      </c>
      <c r="EV65" s="28">
        <f t="shared" si="293"/>
        <v>784.88535000000002</v>
      </c>
      <c r="EW65" s="28">
        <f t="shared" si="294"/>
        <v>2342.3215500000001</v>
      </c>
      <c r="EX65" s="28">
        <f t="shared" si="295"/>
        <v>714.98985000000005</v>
      </c>
      <c r="EY65" s="4"/>
      <c r="EZ65" s="4"/>
      <c r="FA65" s="4"/>
      <c r="FB65" s="4"/>
      <c r="FC65" s="4"/>
      <c r="FE65" s="6" t="s">
        <v>47</v>
      </c>
      <c r="FF65" s="36">
        <f t="shared" si="122"/>
        <v>39312</v>
      </c>
      <c r="FG65" s="33" t="s">
        <v>98</v>
      </c>
      <c r="FH65" s="28" t="s">
        <v>47</v>
      </c>
      <c r="FI65" s="28">
        <f t="shared" si="296"/>
        <v>456.80544000000003</v>
      </c>
      <c r="FJ65" s="28">
        <f t="shared" si="310"/>
        <v>445.79808000000003</v>
      </c>
      <c r="FK65" s="28">
        <f t="shared" si="298"/>
        <v>11.00736</v>
      </c>
      <c r="FL65" s="28">
        <f t="shared" si="299"/>
        <v>3673.7064</v>
      </c>
      <c r="FM65" s="28">
        <f t="shared" si="300"/>
        <v>750.46608000000003</v>
      </c>
      <c r="FN65" s="28">
        <f t="shared" si="301"/>
        <v>2239.60464</v>
      </c>
      <c r="FO65" s="28">
        <f t="shared" si="302"/>
        <v>683.63567999999998</v>
      </c>
      <c r="FP65" s="4"/>
    </row>
    <row r="66" spans="1:172" x14ac:dyDescent="0.2">
      <c r="A66" t="s">
        <v>14</v>
      </c>
      <c r="B66" s="114">
        <f>①データ貼り付け!B66</f>
        <v>14611</v>
      </c>
      <c r="C66" s="114">
        <f>①データ貼り付け!C66</f>
        <v>12334</v>
      </c>
      <c r="D66" s="114">
        <f>①データ貼り付け!D66</f>
        <v>11615</v>
      </c>
      <c r="E66" s="114">
        <f>①データ貼り付け!E66</f>
        <v>11982</v>
      </c>
      <c r="F66" s="114">
        <f>①データ貼り付け!F66</f>
        <v>11292</v>
      </c>
      <c r="G66" s="114">
        <f>①データ貼り付け!G66</f>
        <v>10907</v>
      </c>
      <c r="H66" s="114">
        <f>①データ貼り付け!H66</f>
        <v>9952</v>
      </c>
      <c r="J66" s="6" t="s">
        <v>48</v>
      </c>
      <c r="K66" s="7">
        <f t="shared" ref="K66:Q66" si="315">SUM(B75:B78)</f>
        <v>38488</v>
      </c>
      <c r="L66" s="7">
        <f t="shared" si="315"/>
        <v>47573</v>
      </c>
      <c r="M66" s="7">
        <f t="shared" si="315"/>
        <v>56945</v>
      </c>
      <c r="N66" s="7">
        <f t="shared" si="315"/>
        <v>60285</v>
      </c>
      <c r="O66" s="7">
        <f t="shared" si="315"/>
        <v>59562</v>
      </c>
      <c r="P66" s="7">
        <f t="shared" si="315"/>
        <v>60106</v>
      </c>
      <c r="Q66" s="7">
        <f t="shared" si="315"/>
        <v>62622</v>
      </c>
      <c r="S66" s="14" t="s">
        <v>48</v>
      </c>
      <c r="T66" s="85">
        <f>'⓪基礎データ設定'!C33</f>
        <v>3590</v>
      </c>
      <c r="U66" s="85">
        <f>'⓪基礎データ設定'!D33</f>
        <v>3459</v>
      </c>
      <c r="V66" s="85">
        <f>'⓪基礎データ設定'!E33</f>
        <v>131</v>
      </c>
      <c r="W66" s="85">
        <f>'⓪基礎データ設定'!F33</f>
        <v>11060</v>
      </c>
      <c r="X66" s="85">
        <f>'⓪基礎データ設定'!G33</f>
        <v>2389</v>
      </c>
      <c r="Y66" s="85">
        <f>'⓪基礎データ設定'!H33</f>
        <v>7094</v>
      </c>
      <c r="Z66" s="85">
        <f>'⓪基礎データ設定'!I33</f>
        <v>1578</v>
      </c>
      <c r="AA66" s="13"/>
      <c r="AW66" s="14" t="s">
        <v>48</v>
      </c>
      <c r="AX66" s="9">
        <f t="shared" si="252"/>
        <v>3590</v>
      </c>
      <c r="AY66" s="9">
        <f t="shared" si="250"/>
        <v>3459</v>
      </c>
      <c r="AZ66" s="9">
        <f t="shared" si="250"/>
        <v>131</v>
      </c>
      <c r="BA66" s="9">
        <f t="shared" si="250"/>
        <v>11060</v>
      </c>
      <c r="BB66" s="9">
        <f t="shared" si="250"/>
        <v>2389</v>
      </c>
      <c r="BC66" s="9">
        <f t="shared" si="250"/>
        <v>7094</v>
      </c>
      <c r="BD66" s="9">
        <f t="shared" si="250"/>
        <v>1578</v>
      </c>
      <c r="BE66" s="13"/>
      <c r="BH66" s="6" t="s">
        <v>48</v>
      </c>
      <c r="BI66" s="7">
        <f t="shared" si="253"/>
        <v>38488</v>
      </c>
      <c r="BJ66" s="33" t="s">
        <v>98</v>
      </c>
      <c r="BK66" s="28" t="s">
        <v>48</v>
      </c>
      <c r="BL66" s="28">
        <f t="shared" si="254"/>
        <v>1381.7192</v>
      </c>
      <c r="BM66" s="28">
        <f t="shared" si="255"/>
        <v>1331.2999199999999</v>
      </c>
      <c r="BN66" s="28">
        <f t="shared" si="256"/>
        <v>50.419280000000001</v>
      </c>
      <c r="BO66" s="28">
        <f t="shared" si="257"/>
        <v>4257.1576800000003</v>
      </c>
      <c r="BP66" s="28">
        <f t="shared" si="258"/>
        <v>919.47832000000005</v>
      </c>
      <c r="BQ66" s="28">
        <f t="shared" si="259"/>
        <v>2730.3387200000002</v>
      </c>
      <c r="BR66" s="28">
        <f t="shared" si="260"/>
        <v>607.34064000000001</v>
      </c>
      <c r="BS66" s="4"/>
      <c r="BT66" s="4"/>
      <c r="BU66" s="4"/>
      <c r="BX66" s="6" t="s">
        <v>48</v>
      </c>
      <c r="BY66" s="7">
        <f t="shared" si="249"/>
        <v>47573</v>
      </c>
      <c r="BZ66" s="33" t="s">
        <v>98</v>
      </c>
      <c r="CA66" s="28" t="s">
        <v>48</v>
      </c>
      <c r="CB66" s="28">
        <f t="shared" si="261"/>
        <v>1707.8706999999999</v>
      </c>
      <c r="CC66" s="28">
        <f t="shared" si="305"/>
        <v>1645.55007</v>
      </c>
      <c r="CD66" s="28">
        <f t="shared" si="263"/>
        <v>62.320630000000001</v>
      </c>
      <c r="CE66" s="28">
        <f t="shared" si="264"/>
        <v>5262.0495299999993</v>
      </c>
      <c r="CF66" s="28">
        <f t="shared" si="265"/>
        <v>1136.5189700000001</v>
      </c>
      <c r="CG66" s="28">
        <f t="shared" si="266"/>
        <v>3374.8286199999998</v>
      </c>
      <c r="CH66" s="28">
        <f t="shared" si="267"/>
        <v>750.70194000000004</v>
      </c>
      <c r="CI66" s="4"/>
      <c r="CJ66" s="4"/>
      <c r="CK66" s="4"/>
      <c r="CL66" s="4"/>
      <c r="CM66" s="4"/>
      <c r="CO66" s="6" t="s">
        <v>48</v>
      </c>
      <c r="CP66" s="36">
        <f t="shared" si="118"/>
        <v>56945</v>
      </c>
      <c r="CQ66" s="33" t="s">
        <v>98</v>
      </c>
      <c r="CR66" s="28" t="s">
        <v>48</v>
      </c>
      <c r="CS66" s="28">
        <f t="shared" si="268"/>
        <v>2044.3255000000001</v>
      </c>
      <c r="CT66" s="28">
        <f t="shared" si="306"/>
        <v>1969.7275500000001</v>
      </c>
      <c r="CU66" s="28">
        <f t="shared" si="270"/>
        <v>74.597949999999997</v>
      </c>
      <c r="CV66" s="28">
        <f t="shared" si="271"/>
        <v>6298.6864500000001</v>
      </c>
      <c r="CW66" s="28">
        <f t="shared" si="272"/>
        <v>1360.41605</v>
      </c>
      <c r="CX66" s="28">
        <f t="shared" si="273"/>
        <v>4039.6783</v>
      </c>
      <c r="CY66" s="28">
        <f t="shared" si="274"/>
        <v>898.59209999999996</v>
      </c>
      <c r="CZ66" s="4"/>
      <c r="DA66" s="4"/>
      <c r="DB66" s="4"/>
      <c r="DC66" s="4"/>
      <c r="DD66" s="4"/>
      <c r="DF66" s="6" t="s">
        <v>48</v>
      </c>
      <c r="DG66" s="36">
        <f t="shared" si="119"/>
        <v>60285</v>
      </c>
      <c r="DH66" s="33" t="s">
        <v>98</v>
      </c>
      <c r="DI66" s="28" t="s">
        <v>48</v>
      </c>
      <c r="DJ66" s="28">
        <f t="shared" si="275"/>
        <v>2164.2315000000003</v>
      </c>
      <c r="DK66" s="28">
        <f t="shared" si="307"/>
        <v>2085.2581500000001</v>
      </c>
      <c r="DL66" s="28">
        <f t="shared" si="277"/>
        <v>78.973349999999996</v>
      </c>
      <c r="DM66" s="28">
        <f t="shared" si="278"/>
        <v>6668.1238499999999</v>
      </c>
      <c r="DN66" s="28">
        <f t="shared" si="279"/>
        <v>1440.20865</v>
      </c>
      <c r="DO66" s="28">
        <f t="shared" si="280"/>
        <v>4276.6179000000002</v>
      </c>
      <c r="DP66" s="28">
        <f t="shared" si="281"/>
        <v>951.29729999999995</v>
      </c>
      <c r="DQ66" s="4"/>
      <c r="DR66" s="4"/>
      <c r="DS66" s="4"/>
      <c r="DT66" s="4"/>
      <c r="DU66" s="4"/>
      <c r="DW66" s="6" t="s">
        <v>48</v>
      </c>
      <c r="DX66" s="36">
        <f t="shared" si="120"/>
        <v>59562</v>
      </c>
      <c r="DY66" s="33" t="s">
        <v>98</v>
      </c>
      <c r="DZ66" s="28" t="s">
        <v>48</v>
      </c>
      <c r="EA66" s="28">
        <f t="shared" si="282"/>
        <v>2138.2758000000003</v>
      </c>
      <c r="EB66" s="28">
        <f t="shared" si="308"/>
        <v>2060.2495800000002</v>
      </c>
      <c r="EC66" s="28">
        <f t="shared" si="284"/>
        <v>78.026219999999995</v>
      </c>
      <c r="ED66" s="28">
        <f t="shared" si="285"/>
        <v>6588.1528199999993</v>
      </c>
      <c r="EE66" s="28">
        <f t="shared" si="286"/>
        <v>1422.9361799999999</v>
      </c>
      <c r="EF66" s="28">
        <f t="shared" si="287"/>
        <v>4225.3282799999997</v>
      </c>
      <c r="EG66" s="28">
        <f t="shared" si="288"/>
        <v>939.88836000000003</v>
      </c>
      <c r="EH66" s="4"/>
      <c r="EI66" s="4"/>
      <c r="EJ66" s="4"/>
      <c r="EK66" s="4"/>
      <c r="EL66" s="4"/>
      <c r="EN66" s="6" t="s">
        <v>48</v>
      </c>
      <c r="EO66" s="36">
        <f t="shared" si="121"/>
        <v>60106</v>
      </c>
      <c r="EP66" s="33" t="s">
        <v>98</v>
      </c>
      <c r="EQ66" s="28" t="s">
        <v>48</v>
      </c>
      <c r="ER66" s="28">
        <f t="shared" si="289"/>
        <v>2157.8053999999997</v>
      </c>
      <c r="ES66" s="28">
        <f t="shared" si="309"/>
        <v>2079.0665399999998</v>
      </c>
      <c r="ET66" s="28">
        <f t="shared" si="291"/>
        <v>78.738860000000003</v>
      </c>
      <c r="EU66" s="28">
        <f t="shared" si="292"/>
        <v>6648.3246600000002</v>
      </c>
      <c r="EV66" s="28">
        <f t="shared" si="293"/>
        <v>1435.9323400000001</v>
      </c>
      <c r="EW66" s="28">
        <f t="shared" si="294"/>
        <v>4263.9196400000001</v>
      </c>
      <c r="EX66" s="28">
        <f t="shared" si="295"/>
        <v>948.47267999999997</v>
      </c>
      <c r="EY66" s="4"/>
      <c r="EZ66" s="4"/>
      <c r="FA66" s="4"/>
      <c r="FB66" s="4"/>
      <c r="FC66" s="4"/>
      <c r="FE66" s="6" t="s">
        <v>48</v>
      </c>
      <c r="FF66" s="36">
        <f t="shared" si="122"/>
        <v>62622</v>
      </c>
      <c r="FG66" s="33" t="s">
        <v>98</v>
      </c>
      <c r="FH66" s="28" t="s">
        <v>48</v>
      </c>
      <c r="FI66" s="28">
        <f t="shared" si="296"/>
        <v>2248.1297999999997</v>
      </c>
      <c r="FJ66" s="28">
        <f t="shared" si="310"/>
        <v>2166.0949799999999</v>
      </c>
      <c r="FK66" s="28">
        <f t="shared" si="298"/>
        <v>82.034819999999996</v>
      </c>
      <c r="FL66" s="28">
        <f t="shared" si="299"/>
        <v>6926.6194199999991</v>
      </c>
      <c r="FM66" s="28">
        <f t="shared" si="300"/>
        <v>1496.0395799999999</v>
      </c>
      <c r="FN66" s="28">
        <f t="shared" si="301"/>
        <v>4442.4046799999996</v>
      </c>
      <c r="FO66" s="28">
        <f t="shared" si="302"/>
        <v>988.17516000000001</v>
      </c>
      <c r="FP66" s="4"/>
    </row>
    <row r="67" spans="1:172" x14ac:dyDescent="0.2">
      <c r="A67" t="s">
        <v>15</v>
      </c>
      <c r="B67" s="114">
        <f>①データ貼り付け!B67</f>
        <v>17630</v>
      </c>
      <c r="C67" s="114">
        <f>①データ貼り付け!C67</f>
        <v>14759</v>
      </c>
      <c r="D67" s="114">
        <f>①データ貼り付け!D67</f>
        <v>12514</v>
      </c>
      <c r="E67" s="114">
        <f>①データ貼り付け!E67</f>
        <v>11840</v>
      </c>
      <c r="F67" s="114">
        <f>①データ貼り付け!F67</f>
        <v>12240</v>
      </c>
      <c r="G67" s="114">
        <f>①データ貼り付け!G67</f>
        <v>11570</v>
      </c>
      <c r="H67" s="114">
        <f>①データ貼り付け!H67</f>
        <v>11216</v>
      </c>
      <c r="J67" s="5"/>
      <c r="K67" s="7"/>
      <c r="L67" s="7"/>
      <c r="M67" s="7"/>
      <c r="N67" s="7"/>
      <c r="O67" s="7"/>
      <c r="P67" s="7"/>
      <c r="Q67" s="7"/>
      <c r="S67" s="111" t="s">
        <v>90</v>
      </c>
      <c r="T67" s="4"/>
      <c r="U67" s="4"/>
      <c r="V67" s="4"/>
      <c r="W67" s="4"/>
      <c r="X67" s="4"/>
      <c r="Y67" s="4"/>
      <c r="Z67" s="4"/>
      <c r="AA67" s="17" t="str">
        <f>AA41</f>
        <v>平成28年11月審査分・介護給付費等調査</v>
      </c>
      <c r="AB67" s="21" t="str">
        <f>AB41</f>
        <v>http://www.e-stat.go.jp/SG1/estat/List.do?lid=000001170183</v>
      </c>
      <c r="AC67" s="112" t="s">
        <v>92</v>
      </c>
      <c r="AK67" s="16" t="s">
        <v>89</v>
      </c>
      <c r="AL67" s="19" t="s">
        <v>88</v>
      </c>
      <c r="AM67" s="113" t="s">
        <v>93</v>
      </c>
      <c r="AW67" s="112" t="s">
        <v>94</v>
      </c>
      <c r="BK67" t="s">
        <v>95</v>
      </c>
      <c r="BY67" s="34"/>
      <c r="CA67" t="s">
        <v>95</v>
      </c>
      <c r="CP67" s="37"/>
      <c r="CR67" t="s">
        <v>95</v>
      </c>
      <c r="DG67" s="37"/>
      <c r="DI67" t="s">
        <v>95</v>
      </c>
      <c r="DX67" s="37"/>
      <c r="DZ67" t="s">
        <v>95</v>
      </c>
      <c r="EO67" s="37"/>
      <c r="EQ67" t="s">
        <v>95</v>
      </c>
      <c r="FF67" s="37"/>
      <c r="FH67" t="s">
        <v>95</v>
      </c>
    </row>
    <row r="68" spans="1:172" x14ac:dyDescent="0.2">
      <c r="A68" t="s">
        <v>16</v>
      </c>
      <c r="B68" s="114">
        <f>①データ貼り付け!B68</f>
        <v>21809</v>
      </c>
      <c r="C68" s="114">
        <f>①データ貼り付け!C68</f>
        <v>17828</v>
      </c>
      <c r="D68" s="114">
        <f>①データ貼り付け!D68</f>
        <v>14977</v>
      </c>
      <c r="E68" s="114">
        <f>①データ貼り付け!E68</f>
        <v>12721</v>
      </c>
      <c r="F68" s="114">
        <f>①データ貼り付け!F68</f>
        <v>12062</v>
      </c>
      <c r="G68" s="114">
        <f>①データ貼り付け!G68</f>
        <v>12483</v>
      </c>
      <c r="H68" s="114">
        <f>①データ貼り付け!H68</f>
        <v>11818</v>
      </c>
      <c r="J68" s="5"/>
      <c r="K68" s="7"/>
      <c r="L68" s="7"/>
      <c r="M68" s="7"/>
      <c r="N68" s="7"/>
      <c r="O68" s="7"/>
      <c r="P68" s="7"/>
      <c r="Q68" s="7"/>
      <c r="S68" s="13" t="s">
        <v>62</v>
      </c>
      <c r="T68" s="13" t="s">
        <v>35</v>
      </c>
      <c r="U68" s="13" t="s">
        <v>68</v>
      </c>
      <c r="V68" s="13"/>
      <c r="W68" s="13" t="s">
        <v>69</v>
      </c>
      <c r="X68" s="13"/>
      <c r="Y68" s="13"/>
      <c r="Z68" s="13"/>
      <c r="AA68" s="13"/>
      <c r="AC68" s="2" t="s">
        <v>62</v>
      </c>
      <c r="AD68" s="2"/>
      <c r="AE68" s="2"/>
      <c r="AF68" s="2"/>
      <c r="AG68" s="2"/>
      <c r="AH68" s="2"/>
      <c r="AI68" s="2"/>
      <c r="AJ68" s="2"/>
      <c r="AK68" s="2"/>
      <c r="AM68" s="13" t="s">
        <v>62</v>
      </c>
      <c r="AN68" s="13" t="s">
        <v>35</v>
      </c>
      <c r="AO68" s="13" t="s">
        <v>68</v>
      </c>
      <c r="AP68" s="13"/>
      <c r="AQ68" s="13" t="s">
        <v>69</v>
      </c>
      <c r="AR68" s="13"/>
      <c r="AS68" s="13"/>
      <c r="AT68" s="13"/>
      <c r="AU68" s="13"/>
      <c r="AW68" s="23" t="s">
        <v>62</v>
      </c>
      <c r="AX68" s="23" t="s">
        <v>35</v>
      </c>
      <c r="AY68" s="23" t="s">
        <v>68</v>
      </c>
      <c r="AZ68" s="23"/>
      <c r="BA68" s="23" t="s">
        <v>69</v>
      </c>
      <c r="BB68" s="23"/>
      <c r="BC68" s="23"/>
      <c r="BD68" s="23"/>
      <c r="BE68" s="23"/>
      <c r="BH68" s="5"/>
      <c r="BI68" s="5"/>
      <c r="BK68" s="11" t="s">
        <v>62</v>
      </c>
      <c r="BL68" s="11" t="s">
        <v>35</v>
      </c>
      <c r="BM68" s="11" t="s">
        <v>68</v>
      </c>
      <c r="BN68" s="11"/>
      <c r="BO68" s="11" t="s">
        <v>69</v>
      </c>
      <c r="BP68" s="11"/>
      <c r="BQ68" s="11"/>
      <c r="BR68" s="11"/>
      <c r="BS68" s="11"/>
      <c r="BT68" s="4"/>
      <c r="BU68" s="4"/>
      <c r="BX68" s="5"/>
      <c r="BY68" s="7"/>
      <c r="CA68" s="11" t="s">
        <v>62</v>
      </c>
      <c r="CB68" s="11" t="s">
        <v>35</v>
      </c>
      <c r="CC68" s="11" t="s">
        <v>68</v>
      </c>
      <c r="CD68" s="11"/>
      <c r="CE68" s="11" t="s">
        <v>69</v>
      </c>
      <c r="CF68" s="11"/>
      <c r="CG68" s="11"/>
      <c r="CH68" s="11"/>
      <c r="CI68" s="11"/>
      <c r="CJ68" s="4"/>
      <c r="CK68" s="4"/>
      <c r="CL68" s="4"/>
      <c r="CM68" s="4"/>
      <c r="CO68" s="5"/>
      <c r="CP68" s="36"/>
      <c r="CR68" s="11" t="s">
        <v>62</v>
      </c>
      <c r="CS68" s="11" t="s">
        <v>35</v>
      </c>
      <c r="CT68" s="11" t="s">
        <v>68</v>
      </c>
      <c r="CU68" s="11"/>
      <c r="CV68" s="11" t="s">
        <v>69</v>
      </c>
      <c r="CW68" s="11"/>
      <c r="CX68" s="11"/>
      <c r="CY68" s="11"/>
      <c r="CZ68" s="11"/>
      <c r="DA68" s="4"/>
      <c r="DB68" s="4"/>
      <c r="DC68" s="4"/>
      <c r="DD68" s="4"/>
      <c r="DF68" s="5"/>
      <c r="DG68" s="36"/>
      <c r="DI68" s="11" t="s">
        <v>62</v>
      </c>
      <c r="DJ68" s="11" t="s">
        <v>35</v>
      </c>
      <c r="DK68" s="11" t="s">
        <v>68</v>
      </c>
      <c r="DL68" s="11"/>
      <c r="DM68" s="11" t="s">
        <v>69</v>
      </c>
      <c r="DN68" s="11"/>
      <c r="DO68" s="11"/>
      <c r="DP68" s="11"/>
      <c r="DQ68" s="11"/>
      <c r="DR68" s="4"/>
      <c r="DS68" s="4"/>
      <c r="DT68" s="4"/>
      <c r="DU68" s="4"/>
      <c r="DW68" s="5"/>
      <c r="DX68" s="36"/>
      <c r="DZ68" s="11" t="s">
        <v>62</v>
      </c>
      <c r="EA68" s="11" t="s">
        <v>35</v>
      </c>
      <c r="EB68" s="11" t="s">
        <v>68</v>
      </c>
      <c r="EC68" s="11"/>
      <c r="ED68" s="11" t="s">
        <v>69</v>
      </c>
      <c r="EE68" s="11"/>
      <c r="EF68" s="11"/>
      <c r="EG68" s="11"/>
      <c r="EH68" s="11"/>
      <c r="EI68" s="4"/>
      <c r="EJ68" s="4"/>
      <c r="EK68" s="4"/>
      <c r="EL68" s="4"/>
      <c r="EN68" s="5"/>
      <c r="EO68" s="36"/>
      <c r="EQ68" s="11" t="s">
        <v>62</v>
      </c>
      <c r="ER68" s="11" t="s">
        <v>35</v>
      </c>
      <c r="ES68" s="11" t="s">
        <v>68</v>
      </c>
      <c r="ET68" s="11"/>
      <c r="EU68" s="11" t="s">
        <v>69</v>
      </c>
      <c r="EV68" s="11"/>
      <c r="EW68" s="11"/>
      <c r="EX68" s="11"/>
      <c r="EY68" s="11"/>
      <c r="EZ68" s="4"/>
      <c r="FA68" s="4"/>
      <c r="FB68" s="4"/>
      <c r="FC68" s="4"/>
      <c r="FE68" s="5"/>
      <c r="FF68" s="36"/>
      <c r="FH68" s="11" t="s">
        <v>62</v>
      </c>
      <c r="FI68" s="11" t="s">
        <v>35</v>
      </c>
      <c r="FJ68" s="11" t="s">
        <v>68</v>
      </c>
      <c r="FK68" s="11"/>
      <c r="FL68" s="11" t="s">
        <v>69</v>
      </c>
      <c r="FM68" s="11"/>
      <c r="FN68" s="11"/>
      <c r="FO68" s="11"/>
      <c r="FP68" s="11"/>
    </row>
    <row r="69" spans="1:172" x14ac:dyDescent="0.2">
      <c r="A69" t="s">
        <v>17</v>
      </c>
      <c r="B69" s="114">
        <f>①データ貼り付け!B69</f>
        <v>20188</v>
      </c>
      <c r="C69" s="114">
        <f>①データ貼り付け!C69</f>
        <v>21981</v>
      </c>
      <c r="D69" s="114">
        <f>①データ貼り付け!D69</f>
        <v>18020</v>
      </c>
      <c r="E69" s="114">
        <f>①データ貼り付け!E69</f>
        <v>15165</v>
      </c>
      <c r="F69" s="114">
        <f>①データ貼り付け!F69</f>
        <v>12892</v>
      </c>
      <c r="G69" s="114">
        <f>①データ貼り付け!G69</f>
        <v>12241</v>
      </c>
      <c r="H69" s="114">
        <f>①データ貼り付け!H69</f>
        <v>12678</v>
      </c>
      <c r="J69" s="5" t="s">
        <v>58</v>
      </c>
      <c r="K69" s="7"/>
      <c r="L69" s="7"/>
      <c r="M69" s="7"/>
      <c r="N69" s="7"/>
      <c r="O69" s="7"/>
      <c r="P69" s="7"/>
      <c r="Q69" s="7"/>
      <c r="S69" s="13"/>
      <c r="T69" s="13"/>
      <c r="U69" s="15" t="s">
        <v>70</v>
      </c>
      <c r="V69" s="15" t="s">
        <v>71</v>
      </c>
      <c r="W69" s="15" t="s">
        <v>72</v>
      </c>
      <c r="X69" s="15" t="s">
        <v>73</v>
      </c>
      <c r="Y69" s="15" t="s">
        <v>74</v>
      </c>
      <c r="Z69" s="15" t="s">
        <v>75</v>
      </c>
      <c r="AA69" s="15" t="s">
        <v>76</v>
      </c>
      <c r="AC69" s="2"/>
      <c r="AD69" s="2"/>
      <c r="AE69" s="2"/>
      <c r="AF69" s="2"/>
      <c r="AG69" s="2"/>
      <c r="AH69" s="2"/>
      <c r="AI69" s="2"/>
      <c r="AJ69" s="2"/>
      <c r="AK69" s="2"/>
      <c r="AM69" s="13"/>
      <c r="AN69" s="13"/>
      <c r="AO69" s="15" t="s">
        <v>70</v>
      </c>
      <c r="AP69" s="15" t="s">
        <v>71</v>
      </c>
      <c r="AQ69" s="15" t="s">
        <v>72</v>
      </c>
      <c r="AR69" s="15" t="s">
        <v>73</v>
      </c>
      <c r="AS69" s="15" t="s">
        <v>74</v>
      </c>
      <c r="AT69" s="15" t="s">
        <v>75</v>
      </c>
      <c r="AU69" s="15" t="s">
        <v>76</v>
      </c>
      <c r="AW69" s="23"/>
      <c r="AX69" s="23"/>
      <c r="AY69" s="24" t="s">
        <v>70</v>
      </c>
      <c r="AZ69" s="24" t="s">
        <v>71</v>
      </c>
      <c r="BA69" s="24" t="s">
        <v>72</v>
      </c>
      <c r="BB69" s="24" t="s">
        <v>73</v>
      </c>
      <c r="BC69" s="24" t="s">
        <v>74</v>
      </c>
      <c r="BD69" s="24" t="s">
        <v>75</v>
      </c>
      <c r="BE69" s="24" t="s">
        <v>76</v>
      </c>
      <c r="BH69" s="5" t="s">
        <v>58</v>
      </c>
      <c r="BI69" s="7"/>
      <c r="BK69" s="11"/>
      <c r="BL69" s="11"/>
      <c r="BM69" s="12" t="s">
        <v>70</v>
      </c>
      <c r="BN69" s="12" t="s">
        <v>71</v>
      </c>
      <c r="BO69" s="12" t="s">
        <v>72</v>
      </c>
      <c r="BP69" s="12" t="s">
        <v>73</v>
      </c>
      <c r="BQ69" s="12" t="s">
        <v>74</v>
      </c>
      <c r="BR69" s="12" t="s">
        <v>75</v>
      </c>
      <c r="BS69" s="12" t="s">
        <v>76</v>
      </c>
      <c r="BT69" s="133"/>
      <c r="BU69" s="133"/>
      <c r="BX69" s="5" t="s">
        <v>58</v>
      </c>
      <c r="BY69" s="7"/>
      <c r="CA69" s="11"/>
      <c r="CB69" s="11"/>
      <c r="CC69" s="12" t="s">
        <v>70</v>
      </c>
      <c r="CD69" s="12" t="s">
        <v>71</v>
      </c>
      <c r="CE69" s="12" t="s">
        <v>72</v>
      </c>
      <c r="CF69" s="12" t="s">
        <v>73</v>
      </c>
      <c r="CG69" s="12" t="s">
        <v>74</v>
      </c>
      <c r="CH69" s="12" t="s">
        <v>75</v>
      </c>
      <c r="CI69" s="12" t="s">
        <v>76</v>
      </c>
      <c r="CJ69" s="133"/>
      <c r="CK69" s="133"/>
      <c r="CL69" s="133"/>
      <c r="CM69" s="133"/>
      <c r="CO69" s="5" t="s">
        <v>58</v>
      </c>
      <c r="CP69" s="36"/>
      <c r="CR69" s="11"/>
      <c r="CS69" s="11"/>
      <c r="CT69" s="12" t="s">
        <v>70</v>
      </c>
      <c r="CU69" s="12" t="s">
        <v>71</v>
      </c>
      <c r="CV69" s="12" t="s">
        <v>72</v>
      </c>
      <c r="CW69" s="12" t="s">
        <v>73</v>
      </c>
      <c r="CX69" s="12" t="s">
        <v>74</v>
      </c>
      <c r="CY69" s="12" t="s">
        <v>75</v>
      </c>
      <c r="CZ69" s="12" t="s">
        <v>76</v>
      </c>
      <c r="DA69" s="133"/>
      <c r="DB69" s="133"/>
      <c r="DC69" s="133"/>
      <c r="DD69" s="133"/>
      <c r="DF69" s="5" t="s">
        <v>58</v>
      </c>
      <c r="DG69" s="36"/>
      <c r="DI69" s="11"/>
      <c r="DJ69" s="11"/>
      <c r="DK69" s="12" t="s">
        <v>70</v>
      </c>
      <c r="DL69" s="12" t="s">
        <v>71</v>
      </c>
      <c r="DM69" s="12" t="s">
        <v>72</v>
      </c>
      <c r="DN69" s="12" t="s">
        <v>73</v>
      </c>
      <c r="DO69" s="12" t="s">
        <v>74</v>
      </c>
      <c r="DP69" s="12" t="s">
        <v>75</v>
      </c>
      <c r="DQ69" s="12" t="s">
        <v>76</v>
      </c>
      <c r="DR69" s="133"/>
      <c r="DS69" s="133"/>
      <c r="DT69" s="133"/>
      <c r="DU69" s="133"/>
      <c r="DW69" s="5" t="s">
        <v>58</v>
      </c>
      <c r="DX69" s="36"/>
      <c r="DZ69" s="11"/>
      <c r="EA69" s="11"/>
      <c r="EB69" s="12" t="s">
        <v>70</v>
      </c>
      <c r="EC69" s="12" t="s">
        <v>71</v>
      </c>
      <c r="ED69" s="12" t="s">
        <v>72</v>
      </c>
      <c r="EE69" s="12" t="s">
        <v>73</v>
      </c>
      <c r="EF69" s="12" t="s">
        <v>74</v>
      </c>
      <c r="EG69" s="12" t="s">
        <v>75</v>
      </c>
      <c r="EH69" s="12" t="s">
        <v>76</v>
      </c>
      <c r="EI69" s="133"/>
      <c r="EJ69" s="133"/>
      <c r="EK69" s="133"/>
      <c r="EL69" s="133"/>
      <c r="EN69" s="5" t="s">
        <v>58</v>
      </c>
      <c r="EO69" s="36"/>
      <c r="EQ69" s="11"/>
      <c r="ER69" s="11"/>
      <c r="ES69" s="12" t="s">
        <v>70</v>
      </c>
      <c r="ET69" s="12" t="s">
        <v>71</v>
      </c>
      <c r="EU69" s="12" t="s">
        <v>72</v>
      </c>
      <c r="EV69" s="12" t="s">
        <v>73</v>
      </c>
      <c r="EW69" s="12" t="s">
        <v>74</v>
      </c>
      <c r="EX69" s="12" t="s">
        <v>75</v>
      </c>
      <c r="EY69" s="12" t="s">
        <v>76</v>
      </c>
      <c r="EZ69" s="133"/>
      <c r="FA69" s="133"/>
      <c r="FB69" s="133"/>
      <c r="FC69" s="133"/>
      <c r="FE69" s="5" t="s">
        <v>58</v>
      </c>
      <c r="FF69" s="36"/>
      <c r="FH69" s="11"/>
      <c r="FI69" s="11"/>
      <c r="FJ69" s="12" t="s">
        <v>70</v>
      </c>
      <c r="FK69" s="12" t="s">
        <v>71</v>
      </c>
      <c r="FL69" s="12" t="s">
        <v>72</v>
      </c>
      <c r="FM69" s="12" t="s">
        <v>73</v>
      </c>
      <c r="FN69" s="12" t="s">
        <v>74</v>
      </c>
      <c r="FO69" s="12" t="s">
        <v>75</v>
      </c>
      <c r="FP69" s="12" t="s">
        <v>76</v>
      </c>
    </row>
    <row r="70" spans="1:172" x14ac:dyDescent="0.2">
      <c r="A70" t="s">
        <v>18</v>
      </c>
      <c r="B70" s="114">
        <f>①データ貼り付け!B70</f>
        <v>17879</v>
      </c>
      <c r="C70" s="114">
        <f>①データ貼り付け!C70</f>
        <v>20193</v>
      </c>
      <c r="D70" s="114">
        <f>①データ貼り付け!D70</f>
        <v>22021</v>
      </c>
      <c r="E70" s="114">
        <f>①データ貼り付け!E70</f>
        <v>18100</v>
      </c>
      <c r="F70" s="114">
        <f>①データ貼り付け!F70</f>
        <v>15254</v>
      </c>
      <c r="G70" s="114">
        <f>①データ貼り付け!G70</f>
        <v>12982</v>
      </c>
      <c r="H70" s="114">
        <f>①データ貼り付け!H70</f>
        <v>12346</v>
      </c>
      <c r="J70" s="5" t="s">
        <v>50</v>
      </c>
      <c r="K70" s="7">
        <f t="shared" ref="K70:Q70" si="316">SUM(B68:B72)</f>
        <v>94018</v>
      </c>
      <c r="L70" s="7">
        <f t="shared" si="316"/>
        <v>93394</v>
      </c>
      <c r="M70" s="7">
        <f t="shared" si="316"/>
        <v>92746</v>
      </c>
      <c r="N70" s="7">
        <f t="shared" si="316"/>
        <v>87930</v>
      </c>
      <c r="O70" s="7">
        <f t="shared" si="316"/>
        <v>80181</v>
      </c>
      <c r="P70" s="7">
        <f t="shared" si="316"/>
        <v>71109</v>
      </c>
      <c r="Q70" s="7">
        <f t="shared" si="316"/>
        <v>65283</v>
      </c>
      <c r="S70" s="13" t="s">
        <v>79</v>
      </c>
      <c r="T70" s="10">
        <v>55.8</v>
      </c>
      <c r="U70" s="10">
        <v>3.5</v>
      </c>
      <c r="V70" s="10">
        <v>7.6</v>
      </c>
      <c r="W70" s="10">
        <v>8.9</v>
      </c>
      <c r="X70" s="10">
        <v>13.3</v>
      </c>
      <c r="Y70" s="10">
        <v>7.9</v>
      </c>
      <c r="Z70" s="10">
        <v>7.1</v>
      </c>
      <c r="AA70" s="10">
        <v>7.4</v>
      </c>
      <c r="AC70" s="2" t="s">
        <v>79</v>
      </c>
      <c r="AD70" s="22">
        <v>21251</v>
      </c>
      <c r="AE70" s="22">
        <v>21251</v>
      </c>
      <c r="AF70" s="22">
        <v>21251</v>
      </c>
      <c r="AG70" s="22">
        <v>21251</v>
      </c>
      <c r="AH70" s="22">
        <v>21251</v>
      </c>
      <c r="AI70" s="22">
        <v>21251</v>
      </c>
      <c r="AJ70" s="22">
        <v>21251</v>
      </c>
      <c r="AK70" s="22">
        <v>21251</v>
      </c>
      <c r="AM70" s="13" t="s">
        <v>79</v>
      </c>
      <c r="AN70">
        <f t="shared" ref="AN70:AU77" si="317">T70/AD70*100000</f>
        <v>262.57587878217493</v>
      </c>
      <c r="AO70">
        <f t="shared" si="317"/>
        <v>16.46981318526187</v>
      </c>
      <c r="AP70">
        <f t="shared" si="317"/>
        <v>35.76302291656863</v>
      </c>
      <c r="AQ70">
        <f t="shared" si="317"/>
        <v>41.880382099665901</v>
      </c>
      <c r="AR70">
        <f t="shared" si="317"/>
        <v>62.585290103995106</v>
      </c>
      <c r="AS70">
        <f t="shared" si="317"/>
        <v>37.174721189591075</v>
      </c>
      <c r="AT70">
        <f t="shared" si="317"/>
        <v>33.410192461531224</v>
      </c>
      <c r="AU70">
        <f t="shared" si="317"/>
        <v>34.821890734553669</v>
      </c>
      <c r="AW70" s="23" t="s">
        <v>36</v>
      </c>
      <c r="AX70">
        <f>AN70</f>
        <v>262.57587878217493</v>
      </c>
      <c r="AY70">
        <f t="shared" ref="AY70:BE75" si="318">AO70</f>
        <v>16.46981318526187</v>
      </c>
      <c r="AZ70">
        <f t="shared" si="318"/>
        <v>35.76302291656863</v>
      </c>
      <c r="BA70">
        <f t="shared" si="318"/>
        <v>41.880382099665901</v>
      </c>
      <c r="BB70">
        <f t="shared" si="318"/>
        <v>62.585290103995106</v>
      </c>
      <c r="BC70">
        <f t="shared" si="318"/>
        <v>37.174721189591075</v>
      </c>
      <c r="BD70">
        <f t="shared" si="318"/>
        <v>33.410192461531224</v>
      </c>
      <c r="BE70">
        <f t="shared" si="318"/>
        <v>34.821890734553669</v>
      </c>
      <c r="BH70" s="5" t="s">
        <v>50</v>
      </c>
      <c r="BI70" s="7">
        <f>K70</f>
        <v>94018</v>
      </c>
      <c r="BJ70" s="33" t="s">
        <v>98</v>
      </c>
      <c r="BK70" s="11" t="s">
        <v>36</v>
      </c>
      <c r="BL70" s="20">
        <f>SUM(BM70:BS70)</f>
        <v>246.42617288598186</v>
      </c>
      <c r="BM70" s="20">
        <f>BM122*BI70/100000</f>
        <v>15.484588960519504</v>
      </c>
      <c r="BN70" s="20">
        <f>BN122*BI70/100000</f>
        <v>33.623678885699498</v>
      </c>
      <c r="BO70" s="20">
        <f>BO122*BI70/100000</f>
        <v>39.375097642463885</v>
      </c>
      <c r="BP70" s="20">
        <f>BP122*BI70/100000</f>
        <v>58.841438049974116</v>
      </c>
      <c r="BQ70" s="20">
        <f>BQ122*BI70/100000</f>
        <v>34.950929368029733</v>
      </c>
      <c r="BR70" s="20">
        <f>BR122*BI70/100000</f>
        <v>31.411594748482425</v>
      </c>
      <c r="BS70" s="20">
        <f>BS122*BI70/100000</f>
        <v>32.738845230812665</v>
      </c>
      <c r="BX70" s="5" t="s">
        <v>50</v>
      </c>
      <c r="BY70" s="7">
        <f t="shared" si="249"/>
        <v>93394</v>
      </c>
      <c r="BZ70" s="33" t="s">
        <v>98</v>
      </c>
      <c r="CA70" s="11" t="s">
        <v>36</v>
      </c>
      <c r="CB70" s="20">
        <f>SUM(CC70:CI70)</f>
        <v>244.79063573478899</v>
      </c>
      <c r="CC70" s="20">
        <f>CC122*BY70/100000</f>
        <v>15.381817326243471</v>
      </c>
      <c r="CD70" s="20">
        <f>CD122*BY70/100000</f>
        <v>33.400517622700107</v>
      </c>
      <c r="CE70" s="20">
        <f>CE122*BY70/100000</f>
        <v>39.113764058161976</v>
      </c>
      <c r="CF70" s="20">
        <f>CF122*BY70/100000</f>
        <v>58.450905839725195</v>
      </c>
      <c r="CG70" s="20">
        <f>CG122*BY70/100000</f>
        <v>34.71895910780669</v>
      </c>
      <c r="CH70" s="20">
        <f>CH122*BY70/100000</f>
        <v>31.203115147522475</v>
      </c>
      <c r="CI70" s="20">
        <f>CI122*BY70/100000</f>
        <v>32.521556632629057</v>
      </c>
      <c r="CO70" s="5" t="s">
        <v>50</v>
      </c>
      <c r="CP70" s="36">
        <f t="shared" si="118"/>
        <v>92746</v>
      </c>
      <c r="CQ70" s="33" t="s">
        <v>98</v>
      </c>
      <c r="CR70" s="11" t="s">
        <v>36</v>
      </c>
      <c r="CS70" s="20">
        <f>SUM(CT70:CZ70)</f>
        <v>243.09219330855018</v>
      </c>
      <c r="CT70" s="20">
        <f>CT122*CP70/100000</f>
        <v>15.275092936802974</v>
      </c>
      <c r="CU70" s="20">
        <f>CU122*CP70/100000</f>
        <v>33.168773234200742</v>
      </c>
      <c r="CV70" s="20">
        <f>CV122*CP70/100000</f>
        <v>38.842379182156137</v>
      </c>
      <c r="CW70" s="20">
        <f>CW122*CP70/100000</f>
        <v>58.045353159851302</v>
      </c>
      <c r="CX70" s="20">
        <f>CX122*CP70/100000</f>
        <v>34.478066914498143</v>
      </c>
      <c r="CY70" s="20">
        <f>CY122*CP70/100000</f>
        <v>30.986617100371753</v>
      </c>
      <c r="CZ70" s="20">
        <f>CZ122*CP70/100000</f>
        <v>32.295910780669146</v>
      </c>
      <c r="DF70" s="5" t="s">
        <v>50</v>
      </c>
      <c r="DG70" s="36">
        <f t="shared" si="119"/>
        <v>87930</v>
      </c>
      <c r="DH70" s="33" t="s">
        <v>98</v>
      </c>
      <c r="DI70" s="11" t="s">
        <v>36</v>
      </c>
      <c r="DJ70" s="20">
        <f>SUM(DK70:DQ70)</f>
        <v>230.46920144934356</v>
      </c>
      <c r="DK70" s="20">
        <f>DK122*DG70/100000</f>
        <v>14.481906733800761</v>
      </c>
      <c r="DL70" s="20">
        <f>DL122*DG70/100000</f>
        <v>31.446426050538797</v>
      </c>
      <c r="DM70" s="20">
        <f>DM122*DG70/100000</f>
        <v>36.825419980236227</v>
      </c>
      <c r="DN70" s="20">
        <f>DN122*DG70/100000</f>
        <v>55.0312455884429</v>
      </c>
      <c r="DO70" s="20">
        <f>DO122*DG70/100000</f>
        <v>32.687732342007429</v>
      </c>
      <c r="DP70" s="20">
        <f>DP122*DG70/100000</f>
        <v>29.377582231424405</v>
      </c>
      <c r="DQ70" s="20">
        <f>DQ122*DG70/100000</f>
        <v>30.618888522893041</v>
      </c>
      <c r="DW70" s="5" t="s">
        <v>50</v>
      </c>
      <c r="DX70" s="36">
        <f t="shared" si="120"/>
        <v>80181</v>
      </c>
      <c r="DY70" s="33" t="s">
        <v>98</v>
      </c>
      <c r="DZ70" s="11" t="s">
        <v>36</v>
      </c>
      <c r="EA70" s="20">
        <f>SUM(EB70:EH70)</f>
        <v>210.15866076890501</v>
      </c>
      <c r="EB70" s="20">
        <f>EB122*DX70/100000</f>
        <v>13.205660910074821</v>
      </c>
      <c r="EC70" s="20">
        <f>EC122*DX70/100000</f>
        <v>28.675149404733894</v>
      </c>
      <c r="ED70" s="20">
        <f>ED122*DX70/100000</f>
        <v>33.58010917133312</v>
      </c>
      <c r="EE70" s="20">
        <f>EE122*DX70/100000</f>
        <v>50.181511458284312</v>
      </c>
      <c r="EF70" s="20">
        <f>EF122*DX70/100000</f>
        <v>29.807063197026022</v>
      </c>
      <c r="EG70" s="20">
        <f>EG122*DX70/100000</f>
        <v>26.78862641758035</v>
      </c>
      <c r="EH70" s="20">
        <f>EH122*DX70/100000</f>
        <v>27.920540209872478</v>
      </c>
      <c r="EN70" s="5" t="s">
        <v>50</v>
      </c>
      <c r="EO70" s="36">
        <f t="shared" si="121"/>
        <v>71109</v>
      </c>
      <c r="EP70" s="33" t="s">
        <v>98</v>
      </c>
      <c r="EQ70" s="11" t="s">
        <v>36</v>
      </c>
      <c r="ER70" s="20">
        <f>SUM(ES70:EY70)</f>
        <v>186.38046680156231</v>
      </c>
      <c r="ES70" s="20">
        <f>ES122*EO70/100000</f>
        <v>11.711519457907864</v>
      </c>
      <c r="ET70" s="20">
        <f>ET122*EO70/100000</f>
        <v>25.430727965742786</v>
      </c>
      <c r="EU70" s="20">
        <f>EU122*EO70/100000</f>
        <v>29.780720907251425</v>
      </c>
      <c r="EV70" s="20">
        <f>EV122*EO70/100000</f>
        <v>44.503773940049882</v>
      </c>
      <c r="EW70" s="20">
        <f>EW122*EO70/100000</f>
        <v>26.434572490706319</v>
      </c>
      <c r="EX70" s="20">
        <f>EX122*EO70/100000</f>
        <v>23.757653757470237</v>
      </c>
      <c r="EY70" s="20">
        <f>EY122*EO70/100000</f>
        <v>24.761498282433767</v>
      </c>
      <c r="FE70" s="5" t="s">
        <v>50</v>
      </c>
      <c r="FF70" s="36">
        <f t="shared" si="122"/>
        <v>65283</v>
      </c>
      <c r="FG70" s="33" t="s">
        <v>98</v>
      </c>
      <c r="FH70" s="11" t="s">
        <v>36</v>
      </c>
      <c r="FI70" s="20">
        <f>SUM(FJ70:FP70)</f>
        <v>171.11021128417488</v>
      </c>
      <c r="FJ70" s="20">
        <f>FJ122*FF70/100000</f>
        <v>10.751988141734508</v>
      </c>
      <c r="FK70" s="20">
        <f>FK122*FF70/100000</f>
        <v>23.3471742506235</v>
      </c>
      <c r="FL70" s="20">
        <f>FL122*FF70/100000</f>
        <v>27.340769846124893</v>
      </c>
      <c r="FM70" s="20">
        <f>FM122*FF70/100000</f>
        <v>40.857554938591129</v>
      </c>
      <c r="FN70" s="20">
        <f>FN122*FF70/100000</f>
        <v>24.268773234200744</v>
      </c>
      <c r="FO70" s="20">
        <f>FO122*FF70/100000</f>
        <v>21.811175944661429</v>
      </c>
      <c r="FP70" s="20">
        <f>FP122*FF70/100000</f>
        <v>22.732774928238673</v>
      </c>
    </row>
    <row r="71" spans="1:172" x14ac:dyDescent="0.2">
      <c r="A71" t="s">
        <v>19</v>
      </c>
      <c r="B71" s="114">
        <f>①データ貼り付け!B71</f>
        <v>15792</v>
      </c>
      <c r="C71" s="114">
        <f>①データ貼り付け!C71</f>
        <v>17768</v>
      </c>
      <c r="D71" s="114">
        <f>①データ貼り付け!D71</f>
        <v>20105</v>
      </c>
      <c r="E71" s="114">
        <f>①データ貼り付け!E71</f>
        <v>21963</v>
      </c>
      <c r="F71" s="114">
        <f>①データ貼り付け!F71</f>
        <v>18109</v>
      </c>
      <c r="G71" s="114">
        <f>①データ貼り付け!G71</f>
        <v>15325</v>
      </c>
      <c r="H71" s="114">
        <f>①データ貼り付け!H71</f>
        <v>13086</v>
      </c>
      <c r="J71" s="5" t="s">
        <v>51</v>
      </c>
      <c r="K71" s="7">
        <f t="shared" ref="K71:Q76" si="319">B73</f>
        <v>22154</v>
      </c>
      <c r="L71" s="7">
        <f t="shared" si="319"/>
        <v>18045</v>
      </c>
      <c r="M71" s="7">
        <f t="shared" si="319"/>
        <v>15410</v>
      </c>
      <c r="N71" s="7">
        <f t="shared" si="319"/>
        <v>17424</v>
      </c>
      <c r="O71" s="7">
        <f t="shared" si="319"/>
        <v>19783</v>
      </c>
      <c r="P71" s="7">
        <f t="shared" si="319"/>
        <v>21682</v>
      </c>
      <c r="Q71" s="7">
        <f t="shared" si="319"/>
        <v>17980</v>
      </c>
      <c r="S71" s="13" t="s">
        <v>80</v>
      </c>
      <c r="T71" s="10">
        <v>103.8</v>
      </c>
      <c r="U71" s="10">
        <v>11.3</v>
      </c>
      <c r="V71" s="10">
        <v>15.9</v>
      </c>
      <c r="W71" s="10">
        <v>19.5</v>
      </c>
      <c r="X71" s="10">
        <v>20.7</v>
      </c>
      <c r="Y71" s="10">
        <v>13.3</v>
      </c>
      <c r="Z71" s="10">
        <v>11.6</v>
      </c>
      <c r="AA71" s="10">
        <v>11.5</v>
      </c>
      <c r="AC71" s="2" t="s">
        <v>80</v>
      </c>
      <c r="AD71" s="22">
        <v>5304</v>
      </c>
      <c r="AE71" s="22">
        <v>5304</v>
      </c>
      <c r="AF71" s="22">
        <v>5304</v>
      </c>
      <c r="AG71" s="22">
        <v>5304</v>
      </c>
      <c r="AH71" s="22">
        <v>5304</v>
      </c>
      <c r="AI71" s="22">
        <v>5304</v>
      </c>
      <c r="AJ71" s="22">
        <v>5304</v>
      </c>
      <c r="AK71" s="22">
        <v>5304</v>
      </c>
      <c r="AM71" s="13" t="s">
        <v>80</v>
      </c>
      <c r="AN71">
        <f t="shared" si="317"/>
        <v>1957.0135746606334</v>
      </c>
      <c r="AO71">
        <f t="shared" si="317"/>
        <v>213.04675716440426</v>
      </c>
      <c r="AP71">
        <f t="shared" si="317"/>
        <v>299.77375565610862</v>
      </c>
      <c r="AQ71">
        <f t="shared" si="317"/>
        <v>367.64705882352939</v>
      </c>
      <c r="AR71">
        <f t="shared" si="317"/>
        <v>390.27149321266967</v>
      </c>
      <c r="AS71">
        <f t="shared" si="317"/>
        <v>250.75414781297135</v>
      </c>
      <c r="AT71">
        <f t="shared" si="317"/>
        <v>218.70286576168928</v>
      </c>
      <c r="AU71">
        <f t="shared" si="317"/>
        <v>216.81749622926094</v>
      </c>
      <c r="AW71" s="23" t="s">
        <v>37</v>
      </c>
      <c r="AX71">
        <f t="shared" ref="AX71:AX75" si="320">AN71</f>
        <v>1957.0135746606334</v>
      </c>
      <c r="AY71">
        <f t="shared" si="318"/>
        <v>213.04675716440426</v>
      </c>
      <c r="AZ71">
        <f t="shared" si="318"/>
        <v>299.77375565610862</v>
      </c>
      <c r="BA71">
        <f t="shared" si="318"/>
        <v>367.64705882352939</v>
      </c>
      <c r="BB71">
        <f t="shared" si="318"/>
        <v>390.27149321266967</v>
      </c>
      <c r="BC71">
        <f t="shared" si="318"/>
        <v>250.75414781297135</v>
      </c>
      <c r="BD71">
        <f t="shared" si="318"/>
        <v>218.70286576168928</v>
      </c>
      <c r="BE71">
        <f t="shared" si="318"/>
        <v>216.81749622926094</v>
      </c>
      <c r="BH71" s="5" t="s">
        <v>51</v>
      </c>
      <c r="BI71" s="7">
        <f t="shared" ref="BI71:BI76" si="321">K71</f>
        <v>22154</v>
      </c>
      <c r="BJ71" s="33" t="s">
        <v>98</v>
      </c>
      <c r="BK71" s="11" t="s">
        <v>37</v>
      </c>
      <c r="BL71" s="20">
        <f t="shared" ref="BL71:BL76" si="322">SUM(BM71:BS71)</f>
        <v>433.55678733031687</v>
      </c>
      <c r="BM71" s="20">
        <f t="shared" ref="BM71:BM76" si="323">BM123*BI71/100000</f>
        <v>47.198378582202125</v>
      </c>
      <c r="BN71" s="20">
        <f t="shared" ref="BN71:BN76" si="324">BN123*BI71/100000</f>
        <v>66.411877828054301</v>
      </c>
      <c r="BO71" s="20">
        <f t="shared" ref="BO71:BO76" si="325">BO123*BI71/100000</f>
        <v>81.44852941176471</v>
      </c>
      <c r="BP71" s="20">
        <f t="shared" ref="BP71:BP76" si="326">BP123*BI71/100000</f>
        <v>86.460746606334837</v>
      </c>
      <c r="BQ71" s="20">
        <f t="shared" ref="BQ71:BQ76" si="327">BQ123*BI71/100000</f>
        <v>55.552073906485674</v>
      </c>
      <c r="BR71" s="20">
        <f t="shared" ref="BR71:BR76" si="328">BR123*BI71/100000</f>
        <v>48.451432880844642</v>
      </c>
      <c r="BS71" s="20">
        <f t="shared" ref="BS71:BS76" si="329">BS123*BI71/100000</f>
        <v>48.03374811463047</v>
      </c>
      <c r="BX71" s="5" t="s">
        <v>51</v>
      </c>
      <c r="BY71" s="7">
        <f t="shared" si="249"/>
        <v>18045</v>
      </c>
      <c r="BZ71" s="33" t="s">
        <v>98</v>
      </c>
      <c r="CA71" s="11" t="s">
        <v>37</v>
      </c>
      <c r="CB71" s="20">
        <f t="shared" ref="CB71:CB76" si="330">SUM(CC71:CI71)</f>
        <v>353.14309954751138</v>
      </c>
      <c r="CC71" s="20">
        <f t="shared" ref="CC71:CC76" si="331">CC123*BY71/100000</f>
        <v>38.444287330316747</v>
      </c>
      <c r="CD71" s="20">
        <f t="shared" ref="CD71" si="332">CD123*BY71/100000</f>
        <v>54.0941742081448</v>
      </c>
      <c r="CE71" s="20">
        <f t="shared" ref="CE71:CE76" si="333">CE123*BY71/100000</f>
        <v>66.341911764705884</v>
      </c>
      <c r="CF71" s="20">
        <f t="shared" ref="CF71:CF76" si="334">CF123*BY71/100000</f>
        <v>70.424490950226243</v>
      </c>
      <c r="CG71" s="20">
        <f t="shared" ref="CG71:CG76" si="335">CG123*BY71/100000</f>
        <v>45.248585972850677</v>
      </c>
      <c r="CH71" s="20">
        <f t="shared" ref="CH71:CH76" si="336">CH123*BY71/100000</f>
        <v>39.46493212669683</v>
      </c>
      <c r="CI71" s="20">
        <f t="shared" ref="CI71:CI76" si="337">CI123*BY71/100000</f>
        <v>39.124717194570138</v>
      </c>
      <c r="CO71" s="5" t="s">
        <v>51</v>
      </c>
      <c r="CP71" s="36">
        <f t="shared" si="118"/>
        <v>15410</v>
      </c>
      <c r="CQ71" s="33" t="s">
        <v>98</v>
      </c>
      <c r="CR71" s="11" t="s">
        <v>37</v>
      </c>
      <c r="CS71" s="20">
        <f t="shared" ref="CS71:CS76" si="338">SUM(CT71:CZ71)</f>
        <v>301.57579185520365</v>
      </c>
      <c r="CT71" s="20">
        <f t="shared" ref="CT71:CT76" si="339">CT123*CP71/100000</f>
        <v>32.830505279034696</v>
      </c>
      <c r="CU71" s="20">
        <f t="shared" ref="CU71" si="340">CU123*CP71/100000</f>
        <v>46.19513574660634</v>
      </c>
      <c r="CV71" s="20">
        <f t="shared" ref="CV71:CV76" si="341">CV123*CP71/100000</f>
        <v>56.654411764705877</v>
      </c>
      <c r="CW71" s="20">
        <f t="shared" ref="CW71:CW76" si="342">CW123*CP71/100000</f>
        <v>60.140837104072396</v>
      </c>
      <c r="CX71" s="20">
        <f t="shared" ref="CX71:CX76" si="343">CX123*CP71/100000</f>
        <v>38.641214177978888</v>
      </c>
      <c r="CY71" s="20">
        <f t="shared" ref="CY71:CY76" si="344">CY123*CP71/100000</f>
        <v>33.702111613876319</v>
      </c>
      <c r="CZ71" s="20">
        <f t="shared" ref="CZ71:CZ76" si="345">CZ123*CP71/100000</f>
        <v>33.411576168929109</v>
      </c>
      <c r="DF71" s="5" t="s">
        <v>51</v>
      </c>
      <c r="DG71" s="36">
        <f t="shared" si="119"/>
        <v>17424</v>
      </c>
      <c r="DH71" s="33" t="s">
        <v>98</v>
      </c>
      <c r="DI71" s="11" t="s">
        <v>37</v>
      </c>
      <c r="DJ71" s="20">
        <f t="shared" ref="DJ71:DJ76" si="346">SUM(DK71:DQ71)</f>
        <v>340.9900452488688</v>
      </c>
      <c r="DK71" s="20">
        <f t="shared" ref="DK71:DK76" si="347">DK123*DG71/100000</f>
        <v>37.121266968325799</v>
      </c>
      <c r="DL71" s="20">
        <f t="shared" ref="DL71" si="348">DL123*DG71/100000</f>
        <v>52.232579185520365</v>
      </c>
      <c r="DM71" s="20">
        <f t="shared" ref="DM71:DM76" si="349">DM123*DG71/100000</f>
        <v>64.058823529411754</v>
      </c>
      <c r="DN71" s="20">
        <f t="shared" ref="DN71:DN76" si="350">DN123*DG71/100000</f>
        <v>68.000904977375569</v>
      </c>
      <c r="DO71" s="20">
        <f t="shared" ref="DO71:DO76" si="351">DO123*DG71/100000</f>
        <v>43.691402714932131</v>
      </c>
      <c r="DP71" s="20">
        <f t="shared" ref="DP71:DP76" si="352">DP123*DG71/100000</f>
        <v>38.106787330316742</v>
      </c>
      <c r="DQ71" s="20">
        <f t="shared" ref="DQ71:DQ76" si="353">DQ123*DG71/100000</f>
        <v>37.778280542986423</v>
      </c>
      <c r="DW71" s="5" t="s">
        <v>51</v>
      </c>
      <c r="DX71" s="36">
        <f t="shared" si="120"/>
        <v>19783</v>
      </c>
      <c r="DY71" s="33" t="s">
        <v>98</v>
      </c>
      <c r="DZ71" s="11" t="s">
        <v>37</v>
      </c>
      <c r="EA71" s="20">
        <f t="shared" ref="EA71:EA76" si="354">SUM(EB71:EH71)</f>
        <v>387.15599547511312</v>
      </c>
      <c r="EB71" s="20">
        <f t="shared" ref="EB71:EB76" si="355">EB123*DX71/100000</f>
        <v>42.14703996983409</v>
      </c>
      <c r="EC71" s="20">
        <f t="shared" ref="EC71" si="356">EC123*DX71/100000</f>
        <v>59.304242081447967</v>
      </c>
      <c r="ED71" s="20">
        <f t="shared" ref="ED71:ED76" si="357">ED123*DX71/100000</f>
        <v>72.731617647058826</v>
      </c>
      <c r="EE71" s="20">
        <f t="shared" ref="EE71:EE76" si="358">EE123*DX71/100000</f>
        <v>77.207409502262436</v>
      </c>
      <c r="EF71" s="20">
        <f t="shared" ref="EF71:EF76" si="359">EF123*DX71/100000</f>
        <v>49.606693061840126</v>
      </c>
      <c r="EG71" s="20">
        <f t="shared" ref="EG71:EG76" si="360">EG123*DX71/100000</f>
        <v>43.265987933634996</v>
      </c>
      <c r="EH71" s="20">
        <f t="shared" ref="EH71:EH76" si="361">EH123*DX71/100000</f>
        <v>42.893005279034696</v>
      </c>
      <c r="EN71" s="5" t="s">
        <v>51</v>
      </c>
      <c r="EO71" s="36">
        <f t="shared" si="121"/>
        <v>21682</v>
      </c>
      <c r="EP71" s="33" t="s">
        <v>98</v>
      </c>
      <c r="EQ71" s="11" t="s">
        <v>37</v>
      </c>
      <c r="ER71" s="20">
        <f t="shared" ref="ER71:ER76" si="362">SUM(ES71:EY71)</f>
        <v>424.31968325791848</v>
      </c>
      <c r="ES71" s="20">
        <f t="shared" ref="ES71:ES76" si="363">ES123*EO71/100000</f>
        <v>46.192797888386131</v>
      </c>
      <c r="ET71" s="20">
        <f t="shared" ref="ET71" si="364">ET123*EO71/100000</f>
        <v>64.996945701357475</v>
      </c>
      <c r="EU71" s="20">
        <f t="shared" ref="EU71:EU76" si="365">EU123*EO71/100000</f>
        <v>79.713235294117638</v>
      </c>
      <c r="EV71" s="20">
        <f t="shared" ref="EV71:EV76" si="366">EV123*EO71/100000</f>
        <v>84.61866515837103</v>
      </c>
      <c r="EW71" s="20">
        <f t="shared" ref="EW71:EW76" si="367">EW123*EO71/100000</f>
        <v>54.368514328808452</v>
      </c>
      <c r="EX71" s="20">
        <f t="shared" ref="EX71:EX76" si="368">EX123*EO71/100000</f>
        <v>47.419155354449472</v>
      </c>
      <c r="EY71" s="20">
        <f t="shared" ref="EY71:EY76" si="369">EY123*EO71/100000</f>
        <v>47.010369532428356</v>
      </c>
      <c r="FE71" s="5" t="s">
        <v>51</v>
      </c>
      <c r="FF71" s="36">
        <f t="shared" si="122"/>
        <v>17980</v>
      </c>
      <c r="FG71" s="33" t="s">
        <v>98</v>
      </c>
      <c r="FH71" s="11" t="s">
        <v>37</v>
      </c>
      <c r="FI71" s="20">
        <f t="shared" ref="FI71:FI76" si="370">SUM(FJ71:FP71)</f>
        <v>351.87104072398188</v>
      </c>
      <c r="FJ71" s="20">
        <f t="shared" ref="FJ71:FJ76" si="371">FJ123*FF71/100000</f>
        <v>38.305806938159883</v>
      </c>
      <c r="FK71" s="20">
        <f t="shared" ref="FK71" si="372">FK123*FF71/100000</f>
        <v>53.899321266968336</v>
      </c>
      <c r="FL71" s="20">
        <f t="shared" ref="FL71:FL76" si="373">FL123*FF71/100000</f>
        <v>66.10294117647058</v>
      </c>
      <c r="FM71" s="20">
        <f t="shared" ref="FM71:FM76" si="374">FM123*FF71/100000</f>
        <v>70.170814479637997</v>
      </c>
      <c r="FN71" s="20">
        <f t="shared" ref="FN71:FN76" si="375">FN123*FF71/100000</f>
        <v>45.085595776772244</v>
      </c>
      <c r="FO71" s="20">
        <f t="shared" ref="FO71:FO76" si="376">FO123*FF71/100000</f>
        <v>39.322775263951733</v>
      </c>
      <c r="FP71" s="20">
        <f t="shared" ref="FP71:FP76" si="377">FP123*FF71/100000</f>
        <v>38.983785822021119</v>
      </c>
    </row>
    <row r="72" spans="1:172" x14ac:dyDescent="0.2">
      <c r="A72" t="s">
        <v>20</v>
      </c>
      <c r="B72" s="114">
        <f>①データ貼り付け!B72</f>
        <v>18350</v>
      </c>
      <c r="C72" s="114">
        <f>①データ貼り付け!C72</f>
        <v>15624</v>
      </c>
      <c r="D72" s="114">
        <f>①データ貼り付け!D72</f>
        <v>17623</v>
      </c>
      <c r="E72" s="114">
        <f>①データ貼り付け!E72</f>
        <v>19981</v>
      </c>
      <c r="F72" s="114">
        <f>①データ貼り付け!F72</f>
        <v>21864</v>
      </c>
      <c r="G72" s="114">
        <f>①データ貼り付け!G72</f>
        <v>18078</v>
      </c>
      <c r="H72" s="114">
        <f>①データ貼り付け!H72</f>
        <v>15355</v>
      </c>
      <c r="J72" s="5" t="s">
        <v>52</v>
      </c>
      <c r="K72" s="7">
        <f t="shared" si="319"/>
        <v>19111</v>
      </c>
      <c r="L72" s="7">
        <f t="shared" si="319"/>
        <v>21566</v>
      </c>
      <c r="M72" s="7">
        <f t="shared" si="319"/>
        <v>17600</v>
      </c>
      <c r="N72" s="7">
        <f t="shared" si="319"/>
        <v>15073</v>
      </c>
      <c r="O72" s="7">
        <f t="shared" si="319"/>
        <v>17097</v>
      </c>
      <c r="P72" s="7">
        <f t="shared" si="319"/>
        <v>19433</v>
      </c>
      <c r="Q72" s="7">
        <f t="shared" si="319"/>
        <v>21332</v>
      </c>
      <c r="S72" s="13" t="s">
        <v>81</v>
      </c>
      <c r="T72" s="10">
        <v>182.8</v>
      </c>
      <c r="U72" s="10">
        <v>24.3</v>
      </c>
      <c r="V72" s="10">
        <v>28.8</v>
      </c>
      <c r="W72" s="10">
        <v>36.1</v>
      </c>
      <c r="X72" s="10">
        <v>33.799999999999997</v>
      </c>
      <c r="Y72" s="10">
        <v>22.7</v>
      </c>
      <c r="Z72" s="10">
        <v>19.5</v>
      </c>
      <c r="AA72" s="10">
        <v>17.7</v>
      </c>
      <c r="AC72" s="2" t="s">
        <v>81</v>
      </c>
      <c r="AD72" s="22">
        <v>3957</v>
      </c>
      <c r="AE72" s="22">
        <v>3957</v>
      </c>
      <c r="AF72" s="22">
        <v>3957</v>
      </c>
      <c r="AG72" s="22">
        <v>3957</v>
      </c>
      <c r="AH72" s="22">
        <v>3957</v>
      </c>
      <c r="AI72" s="22">
        <v>3957</v>
      </c>
      <c r="AJ72" s="22">
        <v>3957</v>
      </c>
      <c r="AK72" s="22">
        <v>3957</v>
      </c>
      <c r="AM72" s="13" t="s">
        <v>81</v>
      </c>
      <c r="AN72">
        <f t="shared" si="317"/>
        <v>4619.6613596158713</v>
      </c>
      <c r="AO72">
        <f t="shared" si="317"/>
        <v>614.10159211523887</v>
      </c>
      <c r="AP72">
        <f t="shared" si="317"/>
        <v>727.82410917361642</v>
      </c>
      <c r="AQ72">
        <f t="shared" si="317"/>
        <v>912.30730351276225</v>
      </c>
      <c r="AR72">
        <f t="shared" si="317"/>
        <v>854.18246146070248</v>
      </c>
      <c r="AS72">
        <f t="shared" si="317"/>
        <v>573.66691938337124</v>
      </c>
      <c r="AT72">
        <f t="shared" si="317"/>
        <v>492.79757391963608</v>
      </c>
      <c r="AU72">
        <f t="shared" si="317"/>
        <v>447.308567096285</v>
      </c>
      <c r="AW72" s="23" t="s">
        <v>38</v>
      </c>
      <c r="AX72">
        <f t="shared" si="320"/>
        <v>4619.6613596158713</v>
      </c>
      <c r="AY72">
        <f t="shared" si="318"/>
        <v>614.10159211523887</v>
      </c>
      <c r="AZ72">
        <f t="shared" si="318"/>
        <v>727.82410917361642</v>
      </c>
      <c r="BA72">
        <f t="shared" si="318"/>
        <v>912.30730351276225</v>
      </c>
      <c r="BB72">
        <f t="shared" si="318"/>
        <v>854.18246146070248</v>
      </c>
      <c r="BC72">
        <f t="shared" si="318"/>
        <v>573.66691938337124</v>
      </c>
      <c r="BD72">
        <f t="shared" si="318"/>
        <v>492.79757391963608</v>
      </c>
      <c r="BE72">
        <f t="shared" si="318"/>
        <v>447.308567096285</v>
      </c>
      <c r="BH72" s="5" t="s">
        <v>52</v>
      </c>
      <c r="BI72" s="7">
        <f t="shared" si="321"/>
        <v>19111</v>
      </c>
      <c r="BJ72" s="33" t="s">
        <v>98</v>
      </c>
      <c r="BK72" s="11" t="s">
        <v>38</v>
      </c>
      <c r="BL72" s="20">
        <f t="shared" si="322"/>
        <v>883.34644933030074</v>
      </c>
      <c r="BM72" s="20">
        <f t="shared" si="323"/>
        <v>117.3609552691433</v>
      </c>
      <c r="BN72" s="20">
        <f>BN124*BI72/100000</f>
        <v>139.09446550416985</v>
      </c>
      <c r="BO72" s="20">
        <f t="shared" si="325"/>
        <v>174.351048774324</v>
      </c>
      <c r="BP72" s="20">
        <f t="shared" si="326"/>
        <v>163.24281020975485</v>
      </c>
      <c r="BQ72" s="20">
        <f t="shared" si="327"/>
        <v>109.63348496335607</v>
      </c>
      <c r="BR72" s="20">
        <f t="shared" si="328"/>
        <v>94.178544351781639</v>
      </c>
      <c r="BS72" s="20">
        <f t="shared" si="329"/>
        <v>85.485140257771036</v>
      </c>
      <c r="BX72" s="5" t="s">
        <v>52</v>
      </c>
      <c r="BY72" s="7">
        <f t="shared" si="249"/>
        <v>21566</v>
      </c>
      <c r="BZ72" s="33" t="s">
        <v>98</v>
      </c>
      <c r="CA72" s="11" t="s">
        <v>38</v>
      </c>
      <c r="CB72" s="20">
        <f t="shared" si="330"/>
        <v>996.82117765984333</v>
      </c>
      <c r="CC72" s="20">
        <f t="shared" si="331"/>
        <v>132.43714935557242</v>
      </c>
      <c r="CD72" s="20">
        <f>CD124*BY72/100000</f>
        <v>156.96254738438211</v>
      </c>
      <c r="CE72" s="20">
        <f t="shared" si="333"/>
        <v>196.74819307556231</v>
      </c>
      <c r="CF72" s="20">
        <f t="shared" si="334"/>
        <v>184.21298963861511</v>
      </c>
      <c r="CG72" s="20">
        <f t="shared" si="335"/>
        <v>123.71700783421785</v>
      </c>
      <c r="CH72" s="20">
        <f t="shared" si="336"/>
        <v>106.27672479150871</v>
      </c>
      <c r="CI72" s="20">
        <f t="shared" si="337"/>
        <v>96.466565579984817</v>
      </c>
      <c r="CO72" s="5" t="s">
        <v>52</v>
      </c>
      <c r="CP72" s="36">
        <f t="shared" si="118"/>
        <v>17600</v>
      </c>
      <c r="CQ72" s="33" t="s">
        <v>98</v>
      </c>
      <c r="CR72" s="11" t="s">
        <v>38</v>
      </c>
      <c r="CS72" s="20">
        <f t="shared" si="338"/>
        <v>813.50518069244367</v>
      </c>
      <c r="CT72" s="20">
        <f t="shared" si="339"/>
        <v>108.08188021228203</v>
      </c>
      <c r="CU72" s="20">
        <f>CU124*CP72/100000</f>
        <v>128.09704321455649</v>
      </c>
      <c r="CV72" s="20">
        <f t="shared" si="341"/>
        <v>160.56608541824613</v>
      </c>
      <c r="CW72" s="20">
        <f t="shared" si="342"/>
        <v>150.33611321708364</v>
      </c>
      <c r="CX72" s="20">
        <f t="shared" si="343"/>
        <v>100.96537781147333</v>
      </c>
      <c r="CY72" s="20">
        <f t="shared" si="344"/>
        <v>86.732373009855948</v>
      </c>
      <c r="CZ72" s="20">
        <f t="shared" si="345"/>
        <v>78.72630780894616</v>
      </c>
      <c r="DF72" s="5" t="s">
        <v>52</v>
      </c>
      <c r="DG72" s="36">
        <f t="shared" si="119"/>
        <v>15073</v>
      </c>
      <c r="DH72" s="33" t="s">
        <v>98</v>
      </c>
      <c r="DI72" s="11" t="s">
        <v>38</v>
      </c>
      <c r="DJ72" s="20">
        <f t="shared" si="346"/>
        <v>696.70247662370491</v>
      </c>
      <c r="DK72" s="20">
        <f t="shared" si="347"/>
        <v>92.563532979529953</v>
      </c>
      <c r="DL72" s="20">
        <f>DL124*DG72/100000</f>
        <v>109.70492797573921</v>
      </c>
      <c r="DM72" s="20">
        <f t="shared" si="349"/>
        <v>137.51207985847867</v>
      </c>
      <c r="DN72" s="20">
        <f t="shared" si="350"/>
        <v>128.75092241597167</v>
      </c>
      <c r="DO72" s="20">
        <f t="shared" si="351"/>
        <v>86.46881475865554</v>
      </c>
      <c r="DP72" s="20">
        <f t="shared" si="352"/>
        <v>74.279378316906744</v>
      </c>
      <c r="DQ72" s="20">
        <f t="shared" si="353"/>
        <v>67.422820318423035</v>
      </c>
      <c r="DW72" s="5" t="s">
        <v>52</v>
      </c>
      <c r="DX72" s="36">
        <f t="shared" si="120"/>
        <v>17097</v>
      </c>
      <c r="DY72" s="33" t="s">
        <v>98</v>
      </c>
      <c r="DZ72" s="11" t="s">
        <v>38</v>
      </c>
      <c r="EA72" s="20">
        <f t="shared" si="354"/>
        <v>790.2555724033358</v>
      </c>
      <c r="EB72" s="20">
        <f t="shared" si="355"/>
        <v>104.99294920394239</v>
      </c>
      <c r="EC72" s="20">
        <f>EC124*DX72/100000</f>
        <v>124.43608794541319</v>
      </c>
      <c r="ED72" s="20">
        <f t="shared" si="357"/>
        <v>155.97717968157696</v>
      </c>
      <c r="EE72" s="20">
        <f t="shared" si="358"/>
        <v>146.03957543593631</v>
      </c>
      <c r="EF72" s="20">
        <f t="shared" si="359"/>
        <v>98.079833206974982</v>
      </c>
      <c r="EG72" s="20">
        <f t="shared" si="360"/>
        <v>84.253601213040184</v>
      </c>
      <c r="EH72" s="20">
        <f t="shared" si="361"/>
        <v>76.476345716451846</v>
      </c>
      <c r="EN72" s="5" t="s">
        <v>52</v>
      </c>
      <c r="EO72" s="36">
        <f t="shared" si="121"/>
        <v>19433</v>
      </c>
      <c r="EP72" s="33" t="s">
        <v>98</v>
      </c>
      <c r="EQ72" s="11" t="s">
        <v>38</v>
      </c>
      <c r="ER72" s="20">
        <f t="shared" si="362"/>
        <v>898.22989638615104</v>
      </c>
      <c r="ES72" s="20">
        <f t="shared" si="363"/>
        <v>119.33836239575436</v>
      </c>
      <c r="ET72" s="20">
        <f>ET124*EO72/100000</f>
        <v>141.4380591357089</v>
      </c>
      <c r="EU72" s="20">
        <f t="shared" si="365"/>
        <v>177.28867829163511</v>
      </c>
      <c r="EV72" s="20">
        <f t="shared" si="366"/>
        <v>165.9932777356583</v>
      </c>
      <c r="EW72" s="20">
        <f t="shared" si="367"/>
        <v>111.48069244377052</v>
      </c>
      <c r="EX72" s="20">
        <f t="shared" si="368"/>
        <v>95.765352539802876</v>
      </c>
      <c r="EY72" s="20">
        <f t="shared" si="369"/>
        <v>86.925473843821067</v>
      </c>
      <c r="FE72" s="5" t="s">
        <v>52</v>
      </c>
      <c r="FF72" s="36">
        <f t="shared" si="122"/>
        <v>21332</v>
      </c>
      <c r="FG72" s="33" t="s">
        <v>98</v>
      </c>
      <c r="FH72" s="11" t="s">
        <v>38</v>
      </c>
      <c r="FI72" s="20">
        <f t="shared" si="370"/>
        <v>986.00525650745533</v>
      </c>
      <c r="FJ72" s="20">
        <f t="shared" si="371"/>
        <v>131.00015163002274</v>
      </c>
      <c r="FK72" s="20">
        <f>FK124*FF72/100000</f>
        <v>155.25943896891584</v>
      </c>
      <c r="FL72" s="20">
        <f t="shared" si="373"/>
        <v>194.61339398534247</v>
      </c>
      <c r="FM72" s="20">
        <f t="shared" si="374"/>
        <v>182.21420267879705</v>
      </c>
      <c r="FN72" s="20">
        <f t="shared" si="375"/>
        <v>122.37462724286075</v>
      </c>
      <c r="FO72" s="20">
        <f t="shared" si="376"/>
        <v>105.12357846853678</v>
      </c>
      <c r="FP72" s="20">
        <f t="shared" si="377"/>
        <v>95.41986353297952</v>
      </c>
    </row>
    <row r="73" spans="1:172" x14ac:dyDescent="0.2">
      <c r="A73" t="s">
        <v>21</v>
      </c>
      <c r="B73" s="114">
        <f>①データ貼り付け!B73</f>
        <v>22154</v>
      </c>
      <c r="C73" s="114">
        <f>①データ貼り付け!C73</f>
        <v>18045</v>
      </c>
      <c r="D73" s="114">
        <f>①データ貼り付け!D73</f>
        <v>15410</v>
      </c>
      <c r="E73" s="114">
        <f>①データ貼り付け!E73</f>
        <v>17424</v>
      </c>
      <c r="F73" s="114">
        <f>①データ貼り付け!F73</f>
        <v>19783</v>
      </c>
      <c r="G73" s="114">
        <f>①データ貼り付け!G73</f>
        <v>21682</v>
      </c>
      <c r="H73" s="114">
        <f>①データ貼り付け!H73</f>
        <v>17980</v>
      </c>
      <c r="J73" s="5" t="s">
        <v>53</v>
      </c>
      <c r="K73" s="7">
        <f t="shared" si="319"/>
        <v>15072</v>
      </c>
      <c r="L73" s="7">
        <f t="shared" si="319"/>
        <v>18210</v>
      </c>
      <c r="M73" s="7">
        <f t="shared" si="319"/>
        <v>20679</v>
      </c>
      <c r="N73" s="7">
        <f t="shared" si="319"/>
        <v>16930</v>
      </c>
      <c r="O73" s="7">
        <f t="shared" si="319"/>
        <v>14568</v>
      </c>
      <c r="P73" s="7">
        <f t="shared" si="319"/>
        <v>16536</v>
      </c>
      <c r="Q73" s="7">
        <f t="shared" si="319"/>
        <v>18833</v>
      </c>
      <c r="S73" s="13" t="s">
        <v>82</v>
      </c>
      <c r="T73" s="10">
        <v>396.9</v>
      </c>
      <c r="U73" s="10">
        <v>56.7</v>
      </c>
      <c r="V73" s="10">
        <v>62</v>
      </c>
      <c r="W73" s="10">
        <v>85.2</v>
      </c>
      <c r="X73" s="10">
        <v>69.599999999999994</v>
      </c>
      <c r="Y73" s="10">
        <v>47.3</v>
      </c>
      <c r="Z73" s="10">
        <v>41</v>
      </c>
      <c r="AA73" s="10">
        <v>35.200000000000003</v>
      </c>
      <c r="AC73" s="2" t="s">
        <v>82</v>
      </c>
      <c r="AD73" s="22">
        <v>3620</v>
      </c>
      <c r="AE73" s="22">
        <v>3620</v>
      </c>
      <c r="AF73" s="22">
        <v>3620</v>
      </c>
      <c r="AG73" s="22">
        <v>3620</v>
      </c>
      <c r="AH73" s="22">
        <v>3620</v>
      </c>
      <c r="AI73" s="22">
        <v>3620</v>
      </c>
      <c r="AJ73" s="22">
        <v>3620</v>
      </c>
      <c r="AK73" s="22">
        <v>3620</v>
      </c>
      <c r="AM73" s="13" t="s">
        <v>82</v>
      </c>
      <c r="AN73">
        <f t="shared" si="317"/>
        <v>10964.088397790054</v>
      </c>
      <c r="AO73">
        <f t="shared" si="317"/>
        <v>1566.2983425414366</v>
      </c>
      <c r="AP73">
        <f t="shared" si="317"/>
        <v>1712.7071823204419</v>
      </c>
      <c r="AQ73">
        <f t="shared" si="317"/>
        <v>2353.5911602209944</v>
      </c>
      <c r="AR73">
        <f t="shared" si="317"/>
        <v>1922.6519337016571</v>
      </c>
      <c r="AS73">
        <f t="shared" si="317"/>
        <v>1306.6298342541436</v>
      </c>
      <c r="AT73">
        <f t="shared" si="317"/>
        <v>1132.5966850828729</v>
      </c>
      <c r="AU73">
        <f t="shared" si="317"/>
        <v>972.3756906077349</v>
      </c>
      <c r="AW73" s="23" t="s">
        <v>39</v>
      </c>
      <c r="AX73">
        <f t="shared" si="320"/>
        <v>10964.088397790054</v>
      </c>
      <c r="AY73">
        <f t="shared" si="318"/>
        <v>1566.2983425414366</v>
      </c>
      <c r="AZ73">
        <f t="shared" si="318"/>
        <v>1712.7071823204419</v>
      </c>
      <c r="BA73">
        <f t="shared" si="318"/>
        <v>2353.5911602209944</v>
      </c>
      <c r="BB73">
        <f t="shared" si="318"/>
        <v>1922.6519337016571</v>
      </c>
      <c r="BC73">
        <f t="shared" si="318"/>
        <v>1306.6298342541436</v>
      </c>
      <c r="BD73">
        <f t="shared" si="318"/>
        <v>1132.5966850828729</v>
      </c>
      <c r="BE73">
        <f t="shared" si="318"/>
        <v>972.3756906077349</v>
      </c>
      <c r="BH73" s="5" t="s">
        <v>53</v>
      </c>
      <c r="BI73" s="7">
        <f t="shared" si="321"/>
        <v>15072</v>
      </c>
      <c r="BJ73" s="33" t="s">
        <v>98</v>
      </c>
      <c r="BK73" s="11" t="s">
        <v>39</v>
      </c>
      <c r="BL73" s="20">
        <f t="shared" si="322"/>
        <v>1652.9237569060774</v>
      </c>
      <c r="BM73" s="20">
        <f t="shared" si="323"/>
        <v>236.07248618784533</v>
      </c>
      <c r="BN73" s="20">
        <f t="shared" si="324"/>
        <v>258.139226519337</v>
      </c>
      <c r="BO73" s="20">
        <f t="shared" si="325"/>
        <v>354.73325966850825</v>
      </c>
      <c r="BP73" s="20">
        <f t="shared" si="326"/>
        <v>289.78209944751376</v>
      </c>
      <c r="BQ73" s="20">
        <f t="shared" si="327"/>
        <v>196.9352486187845</v>
      </c>
      <c r="BR73" s="20">
        <f t="shared" si="328"/>
        <v>170.7049723756906</v>
      </c>
      <c r="BS73" s="20">
        <f t="shared" si="329"/>
        <v>146.5564640883978</v>
      </c>
      <c r="BX73" s="5" t="s">
        <v>53</v>
      </c>
      <c r="BY73" s="7">
        <f t="shared" si="249"/>
        <v>18210</v>
      </c>
      <c r="BZ73" s="33" t="s">
        <v>98</v>
      </c>
      <c r="CA73" s="11" t="s">
        <v>39</v>
      </c>
      <c r="CB73" s="20">
        <f t="shared" si="330"/>
        <v>1997.0635359116022</v>
      </c>
      <c r="CC73" s="20">
        <f t="shared" si="331"/>
        <v>285.22292817679562</v>
      </c>
      <c r="CD73" s="20">
        <f t="shared" ref="CD73:CD76" si="378">CD125*BY73/100000</f>
        <v>311.88397790055251</v>
      </c>
      <c r="CE73" s="20">
        <f t="shared" si="333"/>
        <v>428.58895027624311</v>
      </c>
      <c r="CF73" s="20">
        <f t="shared" si="334"/>
        <v>350.11491712707175</v>
      </c>
      <c r="CG73" s="20">
        <f t="shared" si="335"/>
        <v>237.93729281767952</v>
      </c>
      <c r="CH73" s="20">
        <f t="shared" si="336"/>
        <v>206.24585635359117</v>
      </c>
      <c r="CI73" s="20">
        <f t="shared" si="337"/>
        <v>177.06961325966853</v>
      </c>
      <c r="CO73" s="5" t="s">
        <v>53</v>
      </c>
      <c r="CP73" s="36">
        <f t="shared" si="118"/>
        <v>20679</v>
      </c>
      <c r="CQ73" s="33" t="s">
        <v>98</v>
      </c>
      <c r="CR73" s="11" t="s">
        <v>39</v>
      </c>
      <c r="CS73" s="20">
        <f t="shared" si="338"/>
        <v>2267.8350828729281</v>
      </c>
      <c r="CT73" s="20">
        <f t="shared" si="339"/>
        <v>323.89483425414369</v>
      </c>
      <c r="CU73" s="20">
        <f t="shared" ref="CU73:CU76" si="379">CU125*CP73/100000</f>
        <v>354.17071823204418</v>
      </c>
      <c r="CV73" s="20">
        <f t="shared" si="341"/>
        <v>486.69911602209942</v>
      </c>
      <c r="CW73" s="20">
        <f t="shared" si="342"/>
        <v>397.58519337016565</v>
      </c>
      <c r="CX73" s="20">
        <f t="shared" si="343"/>
        <v>270.19798342541435</v>
      </c>
      <c r="CY73" s="20">
        <f t="shared" si="344"/>
        <v>234.20966850828731</v>
      </c>
      <c r="CZ73" s="20">
        <f t="shared" si="345"/>
        <v>201.07756906077353</v>
      </c>
      <c r="DF73" s="5" t="s">
        <v>53</v>
      </c>
      <c r="DG73" s="36">
        <f t="shared" si="119"/>
        <v>16930</v>
      </c>
      <c r="DH73" s="33" t="s">
        <v>98</v>
      </c>
      <c r="DI73" s="11" t="s">
        <v>39</v>
      </c>
      <c r="DJ73" s="20">
        <f t="shared" si="346"/>
        <v>1856.6878453038673</v>
      </c>
      <c r="DK73" s="20">
        <f t="shared" si="347"/>
        <v>265.17430939226517</v>
      </c>
      <c r="DL73" s="20">
        <f t="shared" ref="DL73:DL76" si="380">DL125*DG73/100000</f>
        <v>289.96132596685084</v>
      </c>
      <c r="DM73" s="20">
        <f t="shared" si="349"/>
        <v>398.46298342541434</v>
      </c>
      <c r="DN73" s="20">
        <f t="shared" si="350"/>
        <v>325.5049723756905</v>
      </c>
      <c r="DO73" s="20">
        <f t="shared" si="351"/>
        <v>221.21243093922652</v>
      </c>
      <c r="DP73" s="20">
        <f t="shared" si="352"/>
        <v>191.74861878453038</v>
      </c>
      <c r="DQ73" s="20">
        <f t="shared" si="353"/>
        <v>164.62320441988953</v>
      </c>
      <c r="DW73" s="5" t="s">
        <v>53</v>
      </c>
      <c r="DX73" s="36">
        <f t="shared" si="120"/>
        <v>14568</v>
      </c>
      <c r="DY73" s="33" t="s">
        <v>98</v>
      </c>
      <c r="DZ73" s="11" t="s">
        <v>39</v>
      </c>
      <c r="EA73" s="20">
        <f t="shared" si="354"/>
        <v>1597.6508287292818</v>
      </c>
      <c r="EB73" s="20">
        <f t="shared" si="355"/>
        <v>228.17834254143648</v>
      </c>
      <c r="EC73" s="20">
        <f t="shared" ref="EC73:EC76" si="381">EC125*DX73/100000</f>
        <v>249.50718232044198</v>
      </c>
      <c r="ED73" s="20">
        <f t="shared" si="357"/>
        <v>342.87116022099451</v>
      </c>
      <c r="EE73" s="20">
        <f t="shared" si="358"/>
        <v>280.09193370165741</v>
      </c>
      <c r="EF73" s="20">
        <f t="shared" si="359"/>
        <v>190.34983425414364</v>
      </c>
      <c r="EG73" s="20">
        <f t="shared" si="360"/>
        <v>164.99668508287292</v>
      </c>
      <c r="EH73" s="20">
        <f t="shared" si="361"/>
        <v>141.65569060773481</v>
      </c>
      <c r="EN73" s="5" t="s">
        <v>53</v>
      </c>
      <c r="EO73" s="36">
        <f t="shared" si="121"/>
        <v>16536</v>
      </c>
      <c r="EP73" s="33" t="s">
        <v>98</v>
      </c>
      <c r="EQ73" s="11" t="s">
        <v>39</v>
      </c>
      <c r="ER73" s="20">
        <f t="shared" si="362"/>
        <v>1813.4784530386737</v>
      </c>
      <c r="ES73" s="20">
        <f t="shared" si="363"/>
        <v>259.00309392265194</v>
      </c>
      <c r="ET73" s="20">
        <f t="shared" ref="ET73:ET76" si="382">ET125*EO73/100000</f>
        <v>283.21325966850827</v>
      </c>
      <c r="EU73" s="20">
        <f t="shared" si="365"/>
        <v>389.18983425414359</v>
      </c>
      <c r="EV73" s="20">
        <f t="shared" si="366"/>
        <v>317.92972375690601</v>
      </c>
      <c r="EW73" s="20">
        <f t="shared" si="367"/>
        <v>216.06430939226519</v>
      </c>
      <c r="EX73" s="20">
        <f t="shared" si="368"/>
        <v>187.28618784530386</v>
      </c>
      <c r="EY73" s="20">
        <f t="shared" si="369"/>
        <v>160.79204419889504</v>
      </c>
      <c r="FE73" s="5" t="s">
        <v>53</v>
      </c>
      <c r="FF73" s="36">
        <f t="shared" si="122"/>
        <v>18833</v>
      </c>
      <c r="FG73" s="33" t="s">
        <v>98</v>
      </c>
      <c r="FH73" s="11" t="s">
        <v>39</v>
      </c>
      <c r="FI73" s="20">
        <f t="shared" si="370"/>
        <v>2065.3870165745857</v>
      </c>
      <c r="FJ73" s="20">
        <f t="shared" si="371"/>
        <v>294.98096685082874</v>
      </c>
      <c r="FK73" s="20">
        <f t="shared" ref="FK73:FK76" si="383">FK125*FF73/100000</f>
        <v>322.55414364640882</v>
      </c>
      <c r="FL73" s="20">
        <f t="shared" si="373"/>
        <v>443.25182320441991</v>
      </c>
      <c r="FM73" s="20">
        <f t="shared" si="374"/>
        <v>362.09303867403304</v>
      </c>
      <c r="FN73" s="20">
        <f t="shared" si="375"/>
        <v>246.07759668508288</v>
      </c>
      <c r="FO73" s="20">
        <f t="shared" si="376"/>
        <v>213.30193370165748</v>
      </c>
      <c r="FP73" s="20">
        <f t="shared" si="377"/>
        <v>183.12751381215472</v>
      </c>
    </row>
    <row r="74" spans="1:172" x14ac:dyDescent="0.2">
      <c r="A74" t="s">
        <v>22</v>
      </c>
      <c r="B74" s="114">
        <f>①データ貼り付け!B74</f>
        <v>19111</v>
      </c>
      <c r="C74" s="114">
        <f>①データ貼り付け!C74</f>
        <v>21566</v>
      </c>
      <c r="D74" s="114">
        <f>①データ貼り付け!D74</f>
        <v>17600</v>
      </c>
      <c r="E74" s="114">
        <f>①データ貼り付け!E74</f>
        <v>15073</v>
      </c>
      <c r="F74" s="114">
        <f>①データ貼り付け!F74</f>
        <v>17097</v>
      </c>
      <c r="G74" s="114">
        <f>①データ貼り付け!G74</f>
        <v>19433</v>
      </c>
      <c r="H74" s="114">
        <f>①データ貼り付け!H74</f>
        <v>21332</v>
      </c>
      <c r="J74" s="5" t="s">
        <v>54</v>
      </c>
      <c r="K74" s="7">
        <f t="shared" si="319"/>
        <v>11332</v>
      </c>
      <c r="L74" s="7">
        <f t="shared" si="319"/>
        <v>13554</v>
      </c>
      <c r="M74" s="7">
        <f t="shared" si="319"/>
        <v>16455</v>
      </c>
      <c r="N74" s="7">
        <f t="shared" si="319"/>
        <v>18886</v>
      </c>
      <c r="O74" s="7">
        <f t="shared" si="319"/>
        <v>15518</v>
      </c>
      <c r="P74" s="7">
        <f t="shared" si="319"/>
        <v>13455</v>
      </c>
      <c r="Q74" s="7">
        <f t="shared" si="319"/>
        <v>15320</v>
      </c>
      <c r="S74" s="13" t="s">
        <v>83</v>
      </c>
      <c r="T74" s="10">
        <v>800.8</v>
      </c>
      <c r="U74" s="10">
        <v>105.2</v>
      </c>
      <c r="V74" s="10">
        <v>119.2</v>
      </c>
      <c r="W74" s="10">
        <v>177.4</v>
      </c>
      <c r="X74" s="10">
        <v>142.9</v>
      </c>
      <c r="Y74" s="10">
        <v>98.9</v>
      </c>
      <c r="Z74" s="10">
        <v>86.4</v>
      </c>
      <c r="AA74" s="10">
        <v>70.7</v>
      </c>
      <c r="AC74" s="2" t="s">
        <v>83</v>
      </c>
      <c r="AD74" s="22">
        <v>3085</v>
      </c>
      <c r="AE74" s="22">
        <v>3085</v>
      </c>
      <c r="AF74" s="22">
        <v>3085</v>
      </c>
      <c r="AG74" s="22">
        <v>3085</v>
      </c>
      <c r="AH74" s="22">
        <v>3085</v>
      </c>
      <c r="AI74" s="22">
        <v>3085</v>
      </c>
      <c r="AJ74" s="22">
        <v>3085</v>
      </c>
      <c r="AK74" s="22">
        <v>3085</v>
      </c>
      <c r="AM74" s="13" t="s">
        <v>83</v>
      </c>
      <c r="AN74">
        <f t="shared" si="317"/>
        <v>25957.860615883306</v>
      </c>
      <c r="AO74">
        <f t="shared" si="317"/>
        <v>3410.0486223662888</v>
      </c>
      <c r="AP74">
        <f t="shared" si="317"/>
        <v>3863.8573743922202</v>
      </c>
      <c r="AQ74">
        <f t="shared" si="317"/>
        <v>5750.4051863857376</v>
      </c>
      <c r="AR74">
        <f t="shared" si="317"/>
        <v>4632.0907617504054</v>
      </c>
      <c r="AS74">
        <f t="shared" si="317"/>
        <v>3205.8346839546193</v>
      </c>
      <c r="AT74">
        <f t="shared" si="317"/>
        <v>2800.6482982171801</v>
      </c>
      <c r="AU74">
        <f t="shared" si="317"/>
        <v>2291.7341977309566</v>
      </c>
      <c r="AW74" s="23" t="s">
        <v>40</v>
      </c>
      <c r="AX74">
        <f t="shared" si="320"/>
        <v>25957.860615883306</v>
      </c>
      <c r="AY74">
        <f t="shared" si="318"/>
        <v>3410.0486223662888</v>
      </c>
      <c r="AZ74">
        <f t="shared" si="318"/>
        <v>3863.8573743922202</v>
      </c>
      <c r="BA74">
        <f t="shared" si="318"/>
        <v>5750.4051863857376</v>
      </c>
      <c r="BB74">
        <f t="shared" si="318"/>
        <v>4632.0907617504054</v>
      </c>
      <c r="BC74">
        <f t="shared" si="318"/>
        <v>3205.8346839546193</v>
      </c>
      <c r="BD74">
        <f t="shared" si="318"/>
        <v>2800.6482982171801</v>
      </c>
      <c r="BE74">
        <f t="shared" si="318"/>
        <v>2291.7341977309566</v>
      </c>
      <c r="BH74" s="5" t="s">
        <v>54</v>
      </c>
      <c r="BI74" s="7">
        <f t="shared" si="321"/>
        <v>11332</v>
      </c>
      <c r="BJ74" s="33" t="s">
        <v>98</v>
      </c>
      <c r="BK74" s="11" t="s">
        <v>40</v>
      </c>
      <c r="BL74" s="20">
        <f t="shared" si="322"/>
        <v>2941.1774392220423</v>
      </c>
      <c r="BM74" s="20">
        <f t="shared" si="323"/>
        <v>386.42670988654783</v>
      </c>
      <c r="BN74" s="20">
        <f t="shared" si="324"/>
        <v>437.8523176661264</v>
      </c>
      <c r="BO74" s="20">
        <f t="shared" si="325"/>
        <v>651.63591572123175</v>
      </c>
      <c r="BP74" s="20">
        <f t="shared" si="326"/>
        <v>524.90852512155595</v>
      </c>
      <c r="BQ74" s="20">
        <f t="shared" si="327"/>
        <v>363.28518638573746</v>
      </c>
      <c r="BR74" s="20">
        <f t="shared" si="328"/>
        <v>317.36946515397085</v>
      </c>
      <c r="BS74" s="20">
        <f t="shared" si="329"/>
        <v>259.69931928687203</v>
      </c>
      <c r="BX74" s="5" t="s">
        <v>54</v>
      </c>
      <c r="BY74" s="7">
        <f t="shared" si="249"/>
        <v>13554</v>
      </c>
      <c r="BZ74" s="33" t="s">
        <v>98</v>
      </c>
      <c r="CA74" s="11" t="s">
        <v>40</v>
      </c>
      <c r="CB74" s="20">
        <f t="shared" si="330"/>
        <v>3517.8890761750404</v>
      </c>
      <c r="CC74" s="20">
        <f t="shared" si="331"/>
        <v>462.19799027552682</v>
      </c>
      <c r="CD74" s="20">
        <f t="shared" si="378"/>
        <v>523.70722852512154</v>
      </c>
      <c r="CE74" s="20">
        <f t="shared" si="333"/>
        <v>779.40991896272283</v>
      </c>
      <c r="CF74" s="20">
        <f t="shared" si="334"/>
        <v>627.83358184764995</v>
      </c>
      <c r="CG74" s="20">
        <f t="shared" si="335"/>
        <v>434.51883306320912</v>
      </c>
      <c r="CH74" s="20">
        <f t="shared" si="336"/>
        <v>379.59987034035663</v>
      </c>
      <c r="CI74" s="20">
        <f t="shared" si="337"/>
        <v>310.62165316045383</v>
      </c>
      <c r="CO74" s="5" t="s">
        <v>54</v>
      </c>
      <c r="CP74" s="36">
        <f t="shared" si="118"/>
        <v>16455</v>
      </c>
      <c r="CQ74" s="33" t="s">
        <v>98</v>
      </c>
      <c r="CR74" s="11" t="s">
        <v>40</v>
      </c>
      <c r="CS74" s="20">
        <f t="shared" si="338"/>
        <v>4270.8325769854137</v>
      </c>
      <c r="CT74" s="20">
        <f t="shared" si="339"/>
        <v>561.12350081037278</v>
      </c>
      <c r="CU74" s="20">
        <f t="shared" si="379"/>
        <v>635.79773095623989</v>
      </c>
      <c r="CV74" s="20">
        <f t="shared" si="341"/>
        <v>946.22917341977313</v>
      </c>
      <c r="CW74" s="20">
        <f t="shared" si="342"/>
        <v>762.21053484602908</v>
      </c>
      <c r="CX74" s="20">
        <f t="shared" si="343"/>
        <v>527.5200972447326</v>
      </c>
      <c r="CY74" s="20">
        <f t="shared" si="344"/>
        <v>460.84667747163701</v>
      </c>
      <c r="CZ74" s="20">
        <f t="shared" si="345"/>
        <v>377.10486223662889</v>
      </c>
      <c r="DF74" s="5" t="s">
        <v>54</v>
      </c>
      <c r="DG74" s="36">
        <f t="shared" si="119"/>
        <v>18886</v>
      </c>
      <c r="DH74" s="33" t="s">
        <v>98</v>
      </c>
      <c r="DI74" s="11" t="s">
        <v>40</v>
      </c>
      <c r="DJ74" s="20">
        <f t="shared" si="346"/>
        <v>4901.7893679092385</v>
      </c>
      <c r="DK74" s="20">
        <f t="shared" si="347"/>
        <v>644.02178282009731</v>
      </c>
      <c r="DL74" s="20">
        <f t="shared" si="380"/>
        <v>729.72810372771471</v>
      </c>
      <c r="DM74" s="20">
        <f t="shared" si="349"/>
        <v>1086.0215235008104</v>
      </c>
      <c r="DN74" s="20">
        <f t="shared" si="350"/>
        <v>874.81666126418156</v>
      </c>
      <c r="DO74" s="20">
        <f t="shared" si="351"/>
        <v>605.45393841166947</v>
      </c>
      <c r="DP74" s="20">
        <f t="shared" si="352"/>
        <v>528.9304376012966</v>
      </c>
      <c r="DQ74" s="20">
        <f t="shared" si="353"/>
        <v>432.81692058346846</v>
      </c>
      <c r="DW74" s="5" t="s">
        <v>54</v>
      </c>
      <c r="DX74" s="36">
        <f t="shared" si="120"/>
        <v>15518</v>
      </c>
      <c r="DY74" s="33" t="s">
        <v>98</v>
      </c>
      <c r="DZ74" s="11" t="s">
        <v>40</v>
      </c>
      <c r="EA74" s="20">
        <f t="shared" si="354"/>
        <v>4027.6377957860618</v>
      </c>
      <c r="EB74" s="20">
        <f t="shared" si="355"/>
        <v>529.17134521880064</v>
      </c>
      <c r="EC74" s="20">
        <f t="shared" si="381"/>
        <v>599.59338735818471</v>
      </c>
      <c r="ED74" s="20">
        <f t="shared" si="357"/>
        <v>892.34787682333877</v>
      </c>
      <c r="EE74" s="20">
        <f t="shared" si="358"/>
        <v>718.80784440842797</v>
      </c>
      <c r="EF74" s="20">
        <f t="shared" si="359"/>
        <v>497.48142625607784</v>
      </c>
      <c r="EG74" s="20">
        <f t="shared" si="360"/>
        <v>434.60460291734205</v>
      </c>
      <c r="EH74" s="20">
        <f t="shared" si="361"/>
        <v>355.63131280388978</v>
      </c>
      <c r="EN74" s="5" t="s">
        <v>54</v>
      </c>
      <c r="EO74" s="36">
        <f t="shared" si="121"/>
        <v>13455</v>
      </c>
      <c r="EP74" s="33" t="s">
        <v>98</v>
      </c>
      <c r="EQ74" s="11" t="s">
        <v>40</v>
      </c>
      <c r="ER74" s="20">
        <f t="shared" si="362"/>
        <v>3492.1940032414909</v>
      </c>
      <c r="ES74" s="20">
        <f t="shared" si="363"/>
        <v>458.82204213938417</v>
      </c>
      <c r="ET74" s="20">
        <f t="shared" si="382"/>
        <v>519.88200972447316</v>
      </c>
      <c r="EU74" s="20">
        <f t="shared" si="365"/>
        <v>773.71701782820105</v>
      </c>
      <c r="EV74" s="20">
        <f t="shared" si="366"/>
        <v>623.24781199351708</v>
      </c>
      <c r="EW74" s="20">
        <f t="shared" si="367"/>
        <v>431.34505672609401</v>
      </c>
      <c r="EX74" s="20">
        <f t="shared" si="368"/>
        <v>376.8272285251216</v>
      </c>
      <c r="EY74" s="20">
        <f t="shared" si="369"/>
        <v>308.35283630470019</v>
      </c>
      <c r="FE74" s="5" t="s">
        <v>54</v>
      </c>
      <c r="FF74" s="36">
        <f t="shared" si="122"/>
        <v>15320</v>
      </c>
      <c r="FG74" s="33" t="s">
        <v>98</v>
      </c>
      <c r="FH74" s="11" t="s">
        <v>40</v>
      </c>
      <c r="FI74" s="20">
        <f t="shared" si="370"/>
        <v>3976.2476499189629</v>
      </c>
      <c r="FJ74" s="20">
        <f t="shared" si="371"/>
        <v>522.41944894651544</v>
      </c>
      <c r="FK74" s="20">
        <f t="shared" si="383"/>
        <v>591.9429497568882</v>
      </c>
      <c r="FL74" s="20">
        <f t="shared" si="373"/>
        <v>880.96207455429499</v>
      </c>
      <c r="FM74" s="20">
        <f t="shared" si="374"/>
        <v>709.6363047001621</v>
      </c>
      <c r="FN74" s="20">
        <f t="shared" si="375"/>
        <v>491.13387358184769</v>
      </c>
      <c r="FO74" s="20">
        <f t="shared" si="376"/>
        <v>429.05931928687198</v>
      </c>
      <c r="FP74" s="20">
        <f t="shared" si="377"/>
        <v>351.09367909238256</v>
      </c>
    </row>
    <row r="75" spans="1:172" x14ac:dyDescent="0.2">
      <c r="A75" t="s">
        <v>23</v>
      </c>
      <c r="B75" s="114">
        <f>①データ貼り付け!B75</f>
        <v>15072</v>
      </c>
      <c r="C75" s="114">
        <f>①データ貼り付け!C75</f>
        <v>18210</v>
      </c>
      <c r="D75" s="114">
        <f>①データ貼り付け!D75</f>
        <v>20679</v>
      </c>
      <c r="E75" s="114">
        <f>①データ貼り付け!E75</f>
        <v>16930</v>
      </c>
      <c r="F75" s="114">
        <f>①データ貼り付け!F75</f>
        <v>14568</v>
      </c>
      <c r="G75" s="114">
        <f>①データ貼り付け!G75</f>
        <v>16536</v>
      </c>
      <c r="H75" s="114">
        <f>①データ貼り付け!H75</f>
        <v>18833</v>
      </c>
      <c r="J75" s="5" t="s">
        <v>25</v>
      </c>
      <c r="K75" s="7">
        <f t="shared" si="319"/>
        <v>7387</v>
      </c>
      <c r="L75" s="7">
        <f t="shared" si="319"/>
        <v>9122</v>
      </c>
      <c r="M75" s="7">
        <f t="shared" si="319"/>
        <v>10996</v>
      </c>
      <c r="N75" s="7">
        <f t="shared" si="319"/>
        <v>13461</v>
      </c>
      <c r="O75" s="7">
        <f t="shared" si="319"/>
        <v>15743</v>
      </c>
      <c r="P75" s="7">
        <f t="shared" si="319"/>
        <v>13001</v>
      </c>
      <c r="Q75" s="7">
        <f t="shared" si="319"/>
        <v>11429</v>
      </c>
      <c r="S75" s="13" t="s">
        <v>84</v>
      </c>
      <c r="T75" s="10">
        <v>1024.8</v>
      </c>
      <c r="U75" s="10">
        <v>96.9</v>
      </c>
      <c r="V75" s="10">
        <v>127.6</v>
      </c>
      <c r="W75" s="10">
        <v>222.6</v>
      </c>
      <c r="X75" s="10">
        <v>195.1</v>
      </c>
      <c r="Y75" s="10">
        <v>146.69999999999999</v>
      </c>
      <c r="Z75" s="10">
        <v>132.6</v>
      </c>
      <c r="AA75" s="10">
        <v>103.3</v>
      </c>
      <c r="AC75" s="2" t="s">
        <v>84</v>
      </c>
      <c r="AD75" s="22">
        <v>2155</v>
      </c>
      <c r="AE75" s="22">
        <v>2155</v>
      </c>
      <c r="AF75" s="22">
        <v>2155</v>
      </c>
      <c r="AG75" s="22">
        <v>2155</v>
      </c>
      <c r="AH75" s="22">
        <v>2155</v>
      </c>
      <c r="AI75" s="22">
        <v>2155</v>
      </c>
      <c r="AJ75" s="22">
        <v>2155</v>
      </c>
      <c r="AK75" s="22">
        <v>2155</v>
      </c>
      <c r="AM75" s="13" t="s">
        <v>84</v>
      </c>
      <c r="AN75">
        <f t="shared" si="317"/>
        <v>47554.524361948956</v>
      </c>
      <c r="AO75">
        <f t="shared" si="317"/>
        <v>4496.5197215777262</v>
      </c>
      <c r="AP75">
        <f t="shared" si="317"/>
        <v>5921.1136890951275</v>
      </c>
      <c r="AQ75">
        <f t="shared" si="317"/>
        <v>10329.466357308584</v>
      </c>
      <c r="AR75">
        <f t="shared" si="317"/>
        <v>9053.3642691415316</v>
      </c>
      <c r="AS75">
        <f t="shared" si="317"/>
        <v>6807.4245939675166</v>
      </c>
      <c r="AT75">
        <f t="shared" si="317"/>
        <v>6153.1322505800463</v>
      </c>
      <c r="AU75">
        <f t="shared" si="317"/>
        <v>4793.5034802784221</v>
      </c>
      <c r="AW75" s="23" t="s">
        <v>25</v>
      </c>
      <c r="AX75">
        <f t="shared" si="320"/>
        <v>47554.524361948956</v>
      </c>
      <c r="AY75">
        <f t="shared" si="318"/>
        <v>4496.5197215777262</v>
      </c>
      <c r="AZ75">
        <f t="shared" si="318"/>
        <v>5921.1136890951275</v>
      </c>
      <c r="BA75">
        <f t="shared" si="318"/>
        <v>10329.466357308584</v>
      </c>
      <c r="BB75">
        <f t="shared" si="318"/>
        <v>9053.3642691415316</v>
      </c>
      <c r="BC75">
        <f t="shared" si="318"/>
        <v>6807.4245939675166</v>
      </c>
      <c r="BD75">
        <f t="shared" si="318"/>
        <v>6153.1322505800463</v>
      </c>
      <c r="BE75">
        <f t="shared" si="318"/>
        <v>4793.5034802784221</v>
      </c>
      <c r="BH75" s="5" t="s">
        <v>25</v>
      </c>
      <c r="BI75" s="7">
        <f t="shared" si="321"/>
        <v>7387</v>
      </c>
      <c r="BJ75" s="33" t="s">
        <v>98</v>
      </c>
      <c r="BK75" s="11" t="s">
        <v>25</v>
      </c>
      <c r="BL75" s="20">
        <f t="shared" si="322"/>
        <v>3512.8527146171691</v>
      </c>
      <c r="BM75" s="20">
        <f t="shared" si="323"/>
        <v>332.15791183294664</v>
      </c>
      <c r="BN75" s="20">
        <f t="shared" si="324"/>
        <v>437.39266821345711</v>
      </c>
      <c r="BO75" s="20">
        <f t="shared" si="325"/>
        <v>763.037679814385</v>
      </c>
      <c r="BP75" s="20">
        <f t="shared" si="326"/>
        <v>668.77201856148497</v>
      </c>
      <c r="BQ75" s="20">
        <f t="shared" si="327"/>
        <v>502.8644547563805</v>
      </c>
      <c r="BR75" s="20">
        <f t="shared" si="328"/>
        <v>454.53187935034805</v>
      </c>
      <c r="BS75" s="20">
        <f t="shared" si="329"/>
        <v>354.09610208816707</v>
      </c>
      <c r="BX75" s="5" t="s">
        <v>25</v>
      </c>
      <c r="BY75" s="7">
        <f t="shared" si="249"/>
        <v>9122</v>
      </c>
      <c r="BZ75" s="33" t="s">
        <v>98</v>
      </c>
      <c r="CA75" s="11" t="s">
        <v>25</v>
      </c>
      <c r="CB75" s="20">
        <f t="shared" si="330"/>
        <v>4337.9237122969835</v>
      </c>
      <c r="CC75" s="20">
        <f t="shared" si="331"/>
        <v>410.17252900232018</v>
      </c>
      <c r="CD75" s="20">
        <f t="shared" si="378"/>
        <v>540.12399071925756</v>
      </c>
      <c r="CE75" s="20">
        <f t="shared" si="333"/>
        <v>942.25392111368899</v>
      </c>
      <c r="CF75" s="20">
        <f t="shared" si="334"/>
        <v>825.84788863109054</v>
      </c>
      <c r="CG75" s="20">
        <f t="shared" si="335"/>
        <v>620.97327146171688</v>
      </c>
      <c r="CH75" s="20">
        <f t="shared" si="336"/>
        <v>561.28872389791184</v>
      </c>
      <c r="CI75" s="20">
        <f t="shared" si="337"/>
        <v>437.26338747099766</v>
      </c>
      <c r="CO75" s="5" t="s">
        <v>25</v>
      </c>
      <c r="CP75" s="36">
        <f t="shared" si="118"/>
        <v>10996</v>
      </c>
      <c r="CQ75" s="33" t="s">
        <v>98</v>
      </c>
      <c r="CR75" s="11" t="s">
        <v>25</v>
      </c>
      <c r="CS75" s="20">
        <f t="shared" si="338"/>
        <v>5229.0954988399071</v>
      </c>
      <c r="CT75" s="20">
        <f t="shared" si="339"/>
        <v>494.43730858468672</v>
      </c>
      <c r="CU75" s="20">
        <f t="shared" si="379"/>
        <v>651.08566125290019</v>
      </c>
      <c r="CV75" s="20">
        <f t="shared" si="341"/>
        <v>1135.828120649652</v>
      </c>
      <c r="CW75" s="20">
        <f t="shared" si="342"/>
        <v>995.50793503480281</v>
      </c>
      <c r="CX75" s="20">
        <f t="shared" si="343"/>
        <v>748.54440835266814</v>
      </c>
      <c r="CY75" s="20">
        <f t="shared" si="344"/>
        <v>676.59842227378192</v>
      </c>
      <c r="CZ75" s="20">
        <f t="shared" si="345"/>
        <v>527.09364269141531</v>
      </c>
      <c r="DF75" s="5" t="s">
        <v>25</v>
      </c>
      <c r="DG75" s="36">
        <f t="shared" si="119"/>
        <v>13461</v>
      </c>
      <c r="DH75" s="33" t="s">
        <v>98</v>
      </c>
      <c r="DI75" s="11" t="s">
        <v>25</v>
      </c>
      <c r="DJ75" s="20">
        <f t="shared" si="346"/>
        <v>6401.3145243619483</v>
      </c>
      <c r="DK75" s="20">
        <f t="shared" si="347"/>
        <v>605.27651972157764</v>
      </c>
      <c r="DL75" s="20">
        <f t="shared" si="380"/>
        <v>797.04111368909503</v>
      </c>
      <c r="DM75" s="20">
        <f t="shared" si="349"/>
        <v>1390.4494663573084</v>
      </c>
      <c r="DN75" s="20">
        <f t="shared" si="350"/>
        <v>1218.6733642691415</v>
      </c>
      <c r="DO75" s="20">
        <f t="shared" si="351"/>
        <v>916.34742459396739</v>
      </c>
      <c r="DP75" s="20">
        <f t="shared" si="352"/>
        <v>828.27313225058003</v>
      </c>
      <c r="DQ75" s="20">
        <f t="shared" si="353"/>
        <v>645.25350348027837</v>
      </c>
      <c r="DW75" s="5" t="s">
        <v>25</v>
      </c>
      <c r="DX75" s="36">
        <f t="shared" si="120"/>
        <v>15743</v>
      </c>
      <c r="DY75" s="33" t="s">
        <v>98</v>
      </c>
      <c r="DZ75" s="11" t="s">
        <v>25</v>
      </c>
      <c r="EA75" s="20">
        <f t="shared" si="354"/>
        <v>7486.5087703016234</v>
      </c>
      <c r="EB75" s="20">
        <f t="shared" si="355"/>
        <v>707.88709976798145</v>
      </c>
      <c r="EC75" s="20">
        <f t="shared" si="381"/>
        <v>932.16092807424593</v>
      </c>
      <c r="ED75" s="20">
        <f t="shared" si="357"/>
        <v>1626.1678886310901</v>
      </c>
      <c r="EE75" s="20">
        <f t="shared" si="358"/>
        <v>1425.2711368909513</v>
      </c>
      <c r="EF75" s="20">
        <f t="shared" si="359"/>
        <v>1071.6928538283062</v>
      </c>
      <c r="EG75" s="20">
        <f t="shared" si="360"/>
        <v>968.68761020881664</v>
      </c>
      <c r="EH75" s="20">
        <f t="shared" si="361"/>
        <v>754.64125290023196</v>
      </c>
      <c r="EN75" s="5" t="s">
        <v>25</v>
      </c>
      <c r="EO75" s="36">
        <f t="shared" si="121"/>
        <v>13001</v>
      </c>
      <c r="EP75" s="33" t="s">
        <v>98</v>
      </c>
      <c r="EQ75" s="11" t="s">
        <v>25</v>
      </c>
      <c r="ER75" s="20">
        <f t="shared" si="362"/>
        <v>6182.5637122969838</v>
      </c>
      <c r="ES75" s="20">
        <f t="shared" si="363"/>
        <v>584.59252900232013</v>
      </c>
      <c r="ET75" s="20">
        <f t="shared" si="382"/>
        <v>769.80399071925763</v>
      </c>
      <c r="EU75" s="20">
        <f t="shared" si="365"/>
        <v>1342.9339211136889</v>
      </c>
      <c r="EV75" s="20">
        <f t="shared" si="366"/>
        <v>1177.0278886310905</v>
      </c>
      <c r="EW75" s="20">
        <f t="shared" si="367"/>
        <v>885.03327146171694</v>
      </c>
      <c r="EX75" s="20">
        <f t="shared" si="368"/>
        <v>799.96872389791179</v>
      </c>
      <c r="EY75" s="20">
        <f t="shared" si="369"/>
        <v>623.20338747099765</v>
      </c>
      <c r="FE75" s="5" t="s">
        <v>25</v>
      </c>
      <c r="FF75" s="36">
        <f t="shared" si="122"/>
        <v>11429</v>
      </c>
      <c r="FG75" s="33" t="s">
        <v>98</v>
      </c>
      <c r="FH75" s="11" t="s">
        <v>25</v>
      </c>
      <c r="FI75" s="20">
        <f t="shared" si="370"/>
        <v>5435.0065893271458</v>
      </c>
      <c r="FJ75" s="20">
        <f t="shared" si="371"/>
        <v>513.90723897911835</v>
      </c>
      <c r="FK75" s="20">
        <f t="shared" si="383"/>
        <v>676.72408352668208</v>
      </c>
      <c r="FL75" s="20">
        <f t="shared" si="373"/>
        <v>1180.554709976798</v>
      </c>
      <c r="FM75" s="20">
        <f t="shared" si="374"/>
        <v>1034.7090023201856</v>
      </c>
      <c r="FN75" s="20">
        <f t="shared" si="375"/>
        <v>778.02055684454751</v>
      </c>
      <c r="FO75" s="20">
        <f t="shared" si="376"/>
        <v>703.24148491879339</v>
      </c>
      <c r="FP75" s="20">
        <f t="shared" si="377"/>
        <v>547.84951276102083</v>
      </c>
    </row>
    <row r="76" spans="1:172" x14ac:dyDescent="0.2">
      <c r="A76" t="s">
        <v>24</v>
      </c>
      <c r="B76" s="114">
        <f>①データ貼り付け!B76</f>
        <v>11332</v>
      </c>
      <c r="C76" s="114">
        <f>①データ貼り付け!C76</f>
        <v>13554</v>
      </c>
      <c r="D76" s="114">
        <f>①データ貼り付け!D76</f>
        <v>16455</v>
      </c>
      <c r="E76" s="114">
        <f>①データ貼り付け!E76</f>
        <v>18886</v>
      </c>
      <c r="F76" s="114">
        <f>①データ貼り付け!F76</f>
        <v>15518</v>
      </c>
      <c r="G76" s="114">
        <f>①データ貼り付け!G76</f>
        <v>13455</v>
      </c>
      <c r="H76" s="114">
        <f>①データ貼り付け!H76</f>
        <v>15320</v>
      </c>
      <c r="J76" s="5" t="s">
        <v>26</v>
      </c>
      <c r="K76" s="7">
        <f t="shared" si="319"/>
        <v>4697</v>
      </c>
      <c r="L76" s="7">
        <f t="shared" si="319"/>
        <v>6687</v>
      </c>
      <c r="M76" s="7">
        <f t="shared" si="319"/>
        <v>8815</v>
      </c>
      <c r="N76" s="7">
        <f t="shared" si="319"/>
        <v>11008</v>
      </c>
      <c r="O76" s="7">
        <f t="shared" si="319"/>
        <v>13733</v>
      </c>
      <c r="P76" s="7">
        <f t="shared" si="319"/>
        <v>17114</v>
      </c>
      <c r="Q76" s="7">
        <f t="shared" si="319"/>
        <v>17040</v>
      </c>
      <c r="S76" s="13" t="s">
        <v>85</v>
      </c>
      <c r="T76" s="1">
        <v>752.8</v>
      </c>
      <c r="U76" s="1">
        <v>38.9</v>
      </c>
      <c r="V76" s="1">
        <v>64.599999999999994</v>
      </c>
      <c r="W76" s="1">
        <v>140</v>
      </c>
      <c r="X76" s="1">
        <v>149.19999999999999</v>
      </c>
      <c r="Y76" s="1">
        <v>131</v>
      </c>
      <c r="Z76" s="1">
        <v>130.4</v>
      </c>
      <c r="AA76" s="1">
        <v>98.6</v>
      </c>
      <c r="AC76" s="2" t="s">
        <v>85</v>
      </c>
      <c r="AD76" s="22">
        <v>1099</v>
      </c>
      <c r="AE76" s="22">
        <v>1099</v>
      </c>
      <c r="AF76" s="22">
        <v>1099</v>
      </c>
      <c r="AG76" s="22">
        <v>1099</v>
      </c>
      <c r="AH76" s="22">
        <v>1099</v>
      </c>
      <c r="AI76" s="22">
        <v>1099</v>
      </c>
      <c r="AJ76" s="22">
        <v>1099</v>
      </c>
      <c r="AK76" s="22">
        <v>1099</v>
      </c>
      <c r="AM76" s="13" t="s">
        <v>85</v>
      </c>
      <c r="AN76">
        <f t="shared" si="317"/>
        <v>68498.635122838939</v>
      </c>
      <c r="AO76">
        <f t="shared" si="317"/>
        <v>3539.5814376706094</v>
      </c>
      <c r="AP76">
        <f t="shared" si="317"/>
        <v>5878.0709736123745</v>
      </c>
      <c r="AQ76">
        <f t="shared" si="317"/>
        <v>12738.853503184713</v>
      </c>
      <c r="AR76">
        <f t="shared" si="317"/>
        <v>13575.97816196542</v>
      </c>
      <c r="AS76">
        <f t="shared" si="317"/>
        <v>11919.927206551411</v>
      </c>
      <c r="AT76">
        <f t="shared" si="317"/>
        <v>11865.332120109191</v>
      </c>
      <c r="AU76">
        <f t="shared" si="317"/>
        <v>8971.7925386715197</v>
      </c>
      <c r="AW76" s="23" t="s">
        <v>26</v>
      </c>
      <c r="AX76">
        <f>AN76+AN77</f>
        <v>156085.76649013115</v>
      </c>
      <c r="AY76">
        <f t="shared" ref="AY76:BE76" si="384">AO76+AO77</f>
        <v>5228.5894805660519</v>
      </c>
      <c r="AZ76">
        <f t="shared" si="384"/>
        <v>9390.1353167759135</v>
      </c>
      <c r="BA76">
        <f t="shared" si="384"/>
        <v>23355.475487098924</v>
      </c>
      <c r="BB76">
        <f t="shared" si="384"/>
        <v>28803.860199498929</v>
      </c>
      <c r="BC76">
        <f t="shared" si="384"/>
        <v>29507.058573843635</v>
      </c>
      <c r="BD76">
        <f t="shared" si="384"/>
        <v>33688.38842037729</v>
      </c>
      <c r="BE76">
        <f t="shared" si="384"/>
        <v>26103.159830896722</v>
      </c>
      <c r="BH76" s="5" t="s">
        <v>26</v>
      </c>
      <c r="BI76" s="7">
        <f t="shared" si="321"/>
        <v>4697</v>
      </c>
      <c r="BJ76" s="33" t="s">
        <v>98</v>
      </c>
      <c r="BK76" s="11" t="s">
        <v>26</v>
      </c>
      <c r="BL76" s="20">
        <f t="shared" si="322"/>
        <v>7330.9210635064283</v>
      </c>
      <c r="BM76" s="20">
        <f t="shared" si="323"/>
        <v>245.58684790218746</v>
      </c>
      <c r="BN76" s="20">
        <f t="shared" si="324"/>
        <v>441.05465582896466</v>
      </c>
      <c r="BO76" s="20">
        <f t="shared" si="325"/>
        <v>1097.0066836290364</v>
      </c>
      <c r="BP76" s="20">
        <f t="shared" si="326"/>
        <v>1352.9173135704648</v>
      </c>
      <c r="BQ76" s="20">
        <f t="shared" si="327"/>
        <v>1385.9465412134355</v>
      </c>
      <c r="BR76" s="20">
        <f t="shared" si="328"/>
        <v>1582.3436041051211</v>
      </c>
      <c r="BS76" s="20">
        <f t="shared" si="329"/>
        <v>1226.065417257219</v>
      </c>
      <c r="BX76" s="5" t="s">
        <v>26</v>
      </c>
      <c r="BY76" s="7">
        <f t="shared" si="249"/>
        <v>6687</v>
      </c>
      <c r="BZ76" s="33" t="s">
        <v>98</v>
      </c>
      <c r="CA76" s="11" t="s">
        <v>26</v>
      </c>
      <c r="CB76" s="20">
        <f t="shared" si="330"/>
        <v>10436.846742956672</v>
      </c>
      <c r="CC76" s="20">
        <f t="shared" si="331"/>
        <v>349.63577856545186</v>
      </c>
      <c r="CD76" s="20">
        <f t="shared" si="378"/>
        <v>627.9183486328053</v>
      </c>
      <c r="CE76" s="20">
        <f t="shared" si="333"/>
        <v>1561.7806458223051</v>
      </c>
      <c r="CF76" s="20">
        <f t="shared" si="334"/>
        <v>1926.1141315404934</v>
      </c>
      <c r="CG76" s="20">
        <f t="shared" si="335"/>
        <v>1973.1370068329238</v>
      </c>
      <c r="CH76" s="20">
        <f t="shared" si="336"/>
        <v>2252.7425336706297</v>
      </c>
      <c r="CI76" s="20">
        <f t="shared" si="337"/>
        <v>1745.5182978920639</v>
      </c>
      <c r="CO76" s="5" t="s">
        <v>26</v>
      </c>
      <c r="CP76" s="36">
        <f t="shared" si="118"/>
        <v>8815</v>
      </c>
      <c r="CQ76" s="33" t="s">
        <v>98</v>
      </c>
      <c r="CR76" s="11" t="s">
        <v>26</v>
      </c>
      <c r="CS76" s="20">
        <f t="shared" si="338"/>
        <v>13758.158223293416</v>
      </c>
      <c r="CT76" s="20">
        <f t="shared" si="339"/>
        <v>460.90016271189751</v>
      </c>
      <c r="CU76" s="20">
        <f t="shared" si="379"/>
        <v>827.74042817379689</v>
      </c>
      <c r="CV76" s="20">
        <f t="shared" si="341"/>
        <v>2058.7851641877701</v>
      </c>
      <c r="CW76" s="20">
        <f t="shared" si="342"/>
        <v>2539.0602765858307</v>
      </c>
      <c r="CX76" s="20">
        <f t="shared" si="343"/>
        <v>2601.0472132843165</v>
      </c>
      <c r="CY76" s="20">
        <f t="shared" si="344"/>
        <v>2969.6314392562581</v>
      </c>
      <c r="CZ76" s="20">
        <f t="shared" si="345"/>
        <v>2300.9935390935461</v>
      </c>
      <c r="DF76" s="5" t="s">
        <v>26</v>
      </c>
      <c r="DG76" s="36">
        <f t="shared" si="119"/>
        <v>11008</v>
      </c>
      <c r="DH76" s="33" t="s">
        <v>98</v>
      </c>
      <c r="DI76" s="11" t="s">
        <v>26</v>
      </c>
      <c r="DJ76" s="20">
        <f t="shared" si="346"/>
        <v>17180.919537381047</v>
      </c>
      <c r="DK76" s="20">
        <f t="shared" si="347"/>
        <v>575.56313002071101</v>
      </c>
      <c r="DL76" s="20">
        <f t="shared" si="380"/>
        <v>1033.6660956706926</v>
      </c>
      <c r="DM76" s="20">
        <f t="shared" si="349"/>
        <v>2570.9707416198494</v>
      </c>
      <c r="DN76" s="20">
        <f t="shared" si="350"/>
        <v>3170.7289307608421</v>
      </c>
      <c r="DO76" s="20">
        <f t="shared" si="351"/>
        <v>3248.1370078087075</v>
      </c>
      <c r="DP76" s="20">
        <f t="shared" si="352"/>
        <v>3708.4177973151322</v>
      </c>
      <c r="DQ76" s="20">
        <f t="shared" si="353"/>
        <v>2873.4358341851107</v>
      </c>
      <c r="DW76" s="5" t="s">
        <v>26</v>
      </c>
      <c r="DX76" s="36">
        <f t="shared" si="120"/>
        <v>13733</v>
      </c>
      <c r="DY76" s="33" t="s">
        <v>98</v>
      </c>
      <c r="DZ76" s="11" t="s">
        <v>26</v>
      </c>
      <c r="EA76" s="20">
        <f t="shared" si="354"/>
        <v>21434.008721552862</v>
      </c>
      <c r="EB76" s="20">
        <f t="shared" si="355"/>
        <v>718.04219336613596</v>
      </c>
      <c r="EC76" s="20">
        <f t="shared" si="381"/>
        <v>1289.5472830528363</v>
      </c>
      <c r="ED76" s="20">
        <f t="shared" si="357"/>
        <v>3207.4074486432951</v>
      </c>
      <c r="EE76" s="20">
        <f t="shared" si="358"/>
        <v>3955.6341211971881</v>
      </c>
      <c r="EF76" s="20">
        <f t="shared" si="359"/>
        <v>4052.204353945946</v>
      </c>
      <c r="EG76" s="20">
        <f t="shared" si="360"/>
        <v>4626.4263817704132</v>
      </c>
      <c r="EH76" s="20">
        <f t="shared" si="361"/>
        <v>3584.7469395770468</v>
      </c>
      <c r="EN76" s="5" t="s">
        <v>26</v>
      </c>
      <c r="EO76" s="36">
        <f t="shared" si="121"/>
        <v>17114</v>
      </c>
      <c r="EP76" s="33" t="s">
        <v>98</v>
      </c>
      <c r="EQ76" s="11" t="s">
        <v>26</v>
      </c>
      <c r="ER76" s="20">
        <f t="shared" si="362"/>
        <v>26710.960843272092</v>
      </c>
      <c r="ES76" s="20">
        <f t="shared" si="363"/>
        <v>894.82080370407414</v>
      </c>
      <c r="ET76" s="20">
        <f t="shared" si="382"/>
        <v>1607.0277581130299</v>
      </c>
      <c r="EU76" s="20">
        <f t="shared" si="365"/>
        <v>3997.0560748621101</v>
      </c>
      <c r="EV76" s="20">
        <f t="shared" si="366"/>
        <v>4929.4926345422473</v>
      </c>
      <c r="EW76" s="20">
        <f t="shared" si="367"/>
        <v>5049.8380043275993</v>
      </c>
      <c r="EX76" s="20">
        <f t="shared" si="368"/>
        <v>5765.4307942633704</v>
      </c>
      <c r="EY76" s="20">
        <f t="shared" si="369"/>
        <v>4467.2947734596655</v>
      </c>
      <c r="FE76" s="5" t="s">
        <v>26</v>
      </c>
      <c r="FF76" s="36">
        <f t="shared" si="122"/>
        <v>17040</v>
      </c>
      <c r="FG76" s="33" t="s">
        <v>98</v>
      </c>
      <c r="FH76" s="11" t="s">
        <v>26</v>
      </c>
      <c r="FI76" s="20">
        <f t="shared" si="370"/>
        <v>26595.464109463392</v>
      </c>
      <c r="FJ76" s="20">
        <f t="shared" si="371"/>
        <v>890.95164748845514</v>
      </c>
      <c r="FK76" s="20">
        <f t="shared" si="383"/>
        <v>1600.0790579786158</v>
      </c>
      <c r="FL76" s="20">
        <f t="shared" si="373"/>
        <v>3979.7730230016564</v>
      </c>
      <c r="FM76" s="20">
        <f t="shared" si="374"/>
        <v>4908.1777779946178</v>
      </c>
      <c r="FN76" s="20">
        <f t="shared" si="375"/>
        <v>5028.0027809829553</v>
      </c>
      <c r="FO76" s="20">
        <f t="shared" si="376"/>
        <v>5740.5013868322912</v>
      </c>
      <c r="FP76" s="20">
        <f t="shared" si="377"/>
        <v>4447.9784351848011</v>
      </c>
    </row>
    <row r="77" spans="1:172" x14ac:dyDescent="0.2">
      <c r="A77" t="s">
        <v>25</v>
      </c>
      <c r="B77" s="114">
        <f>①データ貼り付け!B77</f>
        <v>7387</v>
      </c>
      <c r="C77" s="114">
        <f>①データ貼り付け!C77</f>
        <v>9122</v>
      </c>
      <c r="D77" s="114">
        <f>①データ貼り付け!D77</f>
        <v>10996</v>
      </c>
      <c r="E77" s="114">
        <f>①データ貼り付け!E77</f>
        <v>13461</v>
      </c>
      <c r="F77" s="114">
        <f>①データ貼り付け!F77</f>
        <v>15743</v>
      </c>
      <c r="G77" s="114">
        <f>①データ貼り付け!G77</f>
        <v>13001</v>
      </c>
      <c r="H77" s="114">
        <f>①データ貼り付け!H77</f>
        <v>11429</v>
      </c>
      <c r="S77" s="13" t="s">
        <v>86</v>
      </c>
      <c r="T77" s="1">
        <v>326.7</v>
      </c>
      <c r="U77" s="1">
        <v>6.3</v>
      </c>
      <c r="V77" s="1">
        <v>13.1</v>
      </c>
      <c r="W77" s="1">
        <v>39.6</v>
      </c>
      <c r="X77" s="1">
        <v>56.8</v>
      </c>
      <c r="Y77" s="1">
        <v>65.599999999999994</v>
      </c>
      <c r="Z77" s="1">
        <v>81.400000000000006</v>
      </c>
      <c r="AA77" s="1">
        <v>63.9</v>
      </c>
      <c r="AC77" s="2" t="s">
        <v>86</v>
      </c>
      <c r="AD77" s="22">
        <v>373</v>
      </c>
      <c r="AE77" s="22">
        <v>373</v>
      </c>
      <c r="AF77" s="22">
        <v>373</v>
      </c>
      <c r="AG77" s="22">
        <v>373</v>
      </c>
      <c r="AH77" s="22">
        <v>373</v>
      </c>
      <c r="AI77" s="22">
        <v>373</v>
      </c>
      <c r="AJ77" s="22">
        <v>373</v>
      </c>
      <c r="AK77" s="22">
        <v>373</v>
      </c>
      <c r="AM77" s="13" t="s">
        <v>86</v>
      </c>
      <c r="AN77">
        <f t="shared" si="317"/>
        <v>87587.131367292226</v>
      </c>
      <c r="AO77">
        <f t="shared" si="317"/>
        <v>1689.0080428954423</v>
      </c>
      <c r="AP77">
        <f t="shared" si="317"/>
        <v>3512.0643431635385</v>
      </c>
      <c r="AQ77">
        <f t="shared" si="317"/>
        <v>10616.62198391421</v>
      </c>
      <c r="AR77">
        <f t="shared" si="317"/>
        <v>15227.882037533511</v>
      </c>
      <c r="AS77">
        <f t="shared" si="317"/>
        <v>17587.131367292226</v>
      </c>
      <c r="AT77">
        <f t="shared" si="317"/>
        <v>21823.056300268097</v>
      </c>
      <c r="AU77">
        <f t="shared" si="317"/>
        <v>17131.367292225201</v>
      </c>
      <c r="AW77" s="26"/>
      <c r="AX77" s="26"/>
      <c r="AY77" s="26"/>
      <c r="AZ77" s="26"/>
      <c r="BA77" s="26"/>
      <c r="BB77" s="26"/>
      <c r="BC77" s="26"/>
      <c r="BD77" s="26"/>
      <c r="BE77" s="26"/>
    </row>
    <row r="78" spans="1:172" x14ac:dyDescent="0.2">
      <c r="A78" t="s">
        <v>181</v>
      </c>
      <c r="B78" s="114">
        <f>①データ貼り付け!B78</f>
        <v>4697</v>
      </c>
      <c r="C78" s="114">
        <f>①データ貼り付け!C78</f>
        <v>6687</v>
      </c>
      <c r="D78" s="114">
        <f>①データ貼り付け!D78</f>
        <v>8815</v>
      </c>
      <c r="E78" s="114">
        <f>①データ貼り付け!E78</f>
        <v>11008</v>
      </c>
      <c r="F78" s="114">
        <f>①データ貼り付け!F78</f>
        <v>13733</v>
      </c>
      <c r="G78" s="114">
        <f>①データ貼り付け!G78</f>
        <v>17114</v>
      </c>
      <c r="H78" s="114">
        <f>①データ貼り付け!H78</f>
        <v>17040</v>
      </c>
      <c r="S78" s="4"/>
      <c r="AM78" s="4"/>
    </row>
    <row r="79" spans="1:172" x14ac:dyDescent="0.2">
      <c r="A79" t="s">
        <v>27</v>
      </c>
      <c r="B79" s="114">
        <f>①データ貼り付け!B79</f>
        <v>32959</v>
      </c>
      <c r="C79" s="114">
        <f>①データ貼り付け!C79</f>
        <v>30624</v>
      </c>
      <c r="D79" s="114">
        <f>①データ貼り付け!D79</f>
        <v>27793</v>
      </c>
      <c r="E79" s="114">
        <f>①データ貼り付け!E79</f>
        <v>25834</v>
      </c>
      <c r="F79" s="114">
        <f>①データ貼り付け!F79</f>
        <v>24132</v>
      </c>
      <c r="G79" s="114">
        <f>①データ貼り付け!G79</f>
        <v>23012</v>
      </c>
      <c r="H79" s="114">
        <f>①データ貼り付け!H79</f>
        <v>21925</v>
      </c>
      <c r="S79" s="4"/>
      <c r="AM79" s="4"/>
    </row>
    <row r="80" spans="1:172" x14ac:dyDescent="0.2">
      <c r="A80" t="s">
        <v>28</v>
      </c>
      <c r="B80" s="114">
        <f>①データ貼り付け!B80</f>
        <v>173563</v>
      </c>
      <c r="C80" s="114">
        <f>①データ貼り付け!C80</f>
        <v>166296</v>
      </c>
      <c r="D80" s="114">
        <f>①データ貼り付け!D80</f>
        <v>161302</v>
      </c>
      <c r="E80" s="114">
        <f>①データ貼り付け!E80</f>
        <v>153167</v>
      </c>
      <c r="F80" s="114">
        <f>①データ貼り付け!F80</f>
        <v>142308</v>
      </c>
      <c r="G80" s="114">
        <f>①データ貼り付け!G80</f>
        <v>129097</v>
      </c>
      <c r="H80" s="114">
        <f>①データ貼り付け!H80</f>
        <v>119476</v>
      </c>
      <c r="S80" s="4"/>
      <c r="AM80" s="4"/>
    </row>
    <row r="81" spans="1:172" x14ac:dyDescent="0.2">
      <c r="A81" t="s">
        <v>29</v>
      </c>
      <c r="B81" s="114">
        <f>①データ貼り付け!B81</f>
        <v>79753</v>
      </c>
      <c r="C81" s="114">
        <f>①データ貼り付け!C81</f>
        <v>87184</v>
      </c>
      <c r="D81" s="114">
        <f>①データ貼り付け!D81</f>
        <v>89955</v>
      </c>
      <c r="E81" s="114">
        <f>①データ貼り付け!E81</f>
        <v>92782</v>
      </c>
      <c r="F81" s="114">
        <f>①データ貼り付け!F81</f>
        <v>96442</v>
      </c>
      <c r="G81" s="114">
        <f>①データ貼り付け!G81</f>
        <v>101221</v>
      </c>
      <c r="H81" s="114">
        <f>①データ貼り付け!H81</f>
        <v>101934</v>
      </c>
      <c r="S81" s="4"/>
      <c r="AM81" s="4"/>
      <c r="BK81" t="str">
        <f>AW29</f>
        <v>● 人口10万人当たり受療率(東京都)</v>
      </c>
      <c r="BL81">
        <f t="shared" ref="BK81:BS102" si="385">AX29</f>
        <v>0</v>
      </c>
      <c r="BM81">
        <f t="shared" si="385"/>
        <v>0</v>
      </c>
      <c r="BN81">
        <f t="shared" si="385"/>
        <v>0</v>
      </c>
      <c r="BO81">
        <f t="shared" si="385"/>
        <v>0</v>
      </c>
      <c r="BP81">
        <f t="shared" si="385"/>
        <v>0</v>
      </c>
      <c r="BQ81">
        <f t="shared" si="385"/>
        <v>0</v>
      </c>
      <c r="BR81">
        <f t="shared" si="385"/>
        <v>0</v>
      </c>
      <c r="BS81">
        <f t="shared" si="385"/>
        <v>0</v>
      </c>
      <c r="CA81" t="str">
        <f t="shared" ref="CA81:CA128" si="386">BK81</f>
        <v>● 人口10万人当たり受療率(東京都)</v>
      </c>
      <c r="CB81">
        <f t="shared" ref="CB81:CB128" si="387">BL81</f>
        <v>0</v>
      </c>
      <c r="CC81">
        <f t="shared" ref="CC81:CC128" si="388">BM81</f>
        <v>0</v>
      </c>
      <c r="CD81">
        <f t="shared" ref="CD81:CD128" si="389">BN81</f>
        <v>0</v>
      </c>
      <c r="CE81">
        <f t="shared" ref="CE81:CE128" si="390">BO81</f>
        <v>0</v>
      </c>
      <c r="CF81">
        <f t="shared" ref="CF81:CF128" si="391">BP81</f>
        <v>0</v>
      </c>
      <c r="CG81">
        <f t="shared" ref="CG81:CG128" si="392">BQ81</f>
        <v>0</v>
      </c>
      <c r="CH81">
        <f t="shared" ref="CH81:CH128" si="393">BR81</f>
        <v>0</v>
      </c>
      <c r="CI81">
        <f t="shared" ref="CI81:CI128" si="394">BS81</f>
        <v>0</v>
      </c>
      <c r="CR81" t="str">
        <f t="shared" ref="CR81:CR128" si="395">CA81</f>
        <v>● 人口10万人当たり受療率(東京都)</v>
      </c>
      <c r="CS81">
        <f t="shared" ref="CS81:CS128" si="396">CB81</f>
        <v>0</v>
      </c>
      <c r="CT81">
        <f t="shared" ref="CT81:CT128" si="397">CC81</f>
        <v>0</v>
      </c>
      <c r="CU81">
        <f t="shared" ref="CU81:CU128" si="398">CD81</f>
        <v>0</v>
      </c>
      <c r="CV81">
        <f t="shared" ref="CV81:CV128" si="399">CE81</f>
        <v>0</v>
      </c>
      <c r="CW81">
        <f t="shared" ref="CW81:CW128" si="400">CF81</f>
        <v>0</v>
      </c>
      <c r="CX81">
        <f t="shared" ref="CX81:CX128" si="401">CG81</f>
        <v>0</v>
      </c>
      <c r="CY81">
        <f t="shared" ref="CY81:CY128" si="402">CH81</f>
        <v>0</v>
      </c>
      <c r="CZ81">
        <f t="shared" ref="CZ81:CZ128" si="403">CI81</f>
        <v>0</v>
      </c>
      <c r="DI81" t="str">
        <f t="shared" ref="DI81:DI128" si="404">CR81</f>
        <v>● 人口10万人当たり受療率(東京都)</v>
      </c>
      <c r="DJ81">
        <f t="shared" ref="DJ81:DJ128" si="405">CS81</f>
        <v>0</v>
      </c>
      <c r="DK81">
        <f t="shared" ref="DK81:DK128" si="406">CT81</f>
        <v>0</v>
      </c>
      <c r="DL81">
        <f t="shared" ref="DL81:DL128" si="407">CU81</f>
        <v>0</v>
      </c>
      <c r="DM81">
        <f t="shared" ref="DM81:DM128" si="408">CV81</f>
        <v>0</v>
      </c>
      <c r="DN81">
        <f t="shared" ref="DN81:DN128" si="409">CW81</f>
        <v>0</v>
      </c>
      <c r="DO81">
        <f t="shared" ref="DO81:DO128" si="410">CX81</f>
        <v>0</v>
      </c>
      <c r="DP81">
        <f t="shared" ref="DP81:DP128" si="411">CY81</f>
        <v>0</v>
      </c>
      <c r="DQ81">
        <f t="shared" ref="DQ81:DQ128" si="412">CZ81</f>
        <v>0</v>
      </c>
      <c r="DZ81" t="str">
        <f t="shared" ref="DZ81:DZ128" si="413">DI81</f>
        <v>● 人口10万人当たり受療率(東京都)</v>
      </c>
      <c r="EA81">
        <f t="shared" ref="EA81:EA128" si="414">DJ81</f>
        <v>0</v>
      </c>
      <c r="EB81">
        <f t="shared" ref="EB81:EB128" si="415">DK81</f>
        <v>0</v>
      </c>
      <c r="EC81">
        <f t="shared" ref="EC81:EC128" si="416">DL81</f>
        <v>0</v>
      </c>
      <c r="ED81">
        <f t="shared" ref="ED81:ED128" si="417">DM81</f>
        <v>0</v>
      </c>
      <c r="EE81">
        <f t="shared" ref="EE81:EE128" si="418">DN81</f>
        <v>0</v>
      </c>
      <c r="EF81">
        <f t="shared" ref="EF81:EF128" si="419">DO81</f>
        <v>0</v>
      </c>
      <c r="EG81">
        <f t="shared" ref="EG81:EG128" si="420">DP81</f>
        <v>0</v>
      </c>
      <c r="EH81">
        <f t="shared" ref="EH81:EH128" si="421">DQ81</f>
        <v>0</v>
      </c>
      <c r="EQ81" t="str">
        <f t="shared" ref="EQ81:EQ128" si="422">DZ81</f>
        <v>● 人口10万人当たり受療率(東京都)</v>
      </c>
      <c r="ER81">
        <f t="shared" ref="ER81:ER128" si="423">EA81</f>
        <v>0</v>
      </c>
      <c r="ES81">
        <f t="shared" ref="ES81:ES128" si="424">EB81</f>
        <v>0</v>
      </c>
      <c r="ET81">
        <f t="shared" ref="ET81:ET128" si="425">EC81</f>
        <v>0</v>
      </c>
      <c r="EU81">
        <f t="shared" ref="EU81:EU128" si="426">ED81</f>
        <v>0</v>
      </c>
      <c r="EV81">
        <f t="shared" ref="EV81:EV128" si="427">EE81</f>
        <v>0</v>
      </c>
      <c r="EW81">
        <f t="shared" ref="EW81:EW128" si="428">EF81</f>
        <v>0</v>
      </c>
      <c r="EX81">
        <f t="shared" ref="EX81:EX128" si="429">EG81</f>
        <v>0</v>
      </c>
      <c r="EY81">
        <f t="shared" ref="EY81:EY128" si="430">EH81</f>
        <v>0</v>
      </c>
      <c r="FH81" t="str">
        <f t="shared" ref="FH81:FP109" si="431">EQ81</f>
        <v>● 人口10万人当たり受療率(東京都)</v>
      </c>
      <c r="FI81">
        <f t="shared" si="431"/>
        <v>0</v>
      </c>
      <c r="FJ81">
        <f t="shared" si="431"/>
        <v>0</v>
      </c>
      <c r="FK81">
        <f t="shared" si="431"/>
        <v>0</v>
      </c>
      <c r="FL81">
        <f t="shared" si="431"/>
        <v>0</v>
      </c>
      <c r="FM81">
        <f t="shared" si="431"/>
        <v>0</v>
      </c>
      <c r="FN81">
        <f t="shared" si="431"/>
        <v>0</v>
      </c>
      <c r="FO81">
        <f t="shared" si="431"/>
        <v>0</v>
      </c>
      <c r="FP81">
        <f t="shared" si="431"/>
        <v>0</v>
      </c>
    </row>
    <row r="82" spans="1:172" x14ac:dyDescent="0.2">
      <c r="A82" t="s">
        <v>182</v>
      </c>
      <c r="B82" s="114">
        <f>①データ貼り付け!B82</f>
        <v>41265</v>
      </c>
      <c r="C82" s="114">
        <f>①データ貼り付け!C82</f>
        <v>39611</v>
      </c>
      <c r="D82" s="114">
        <f>①データ貼り付け!D82</f>
        <v>33010</v>
      </c>
      <c r="E82" s="114">
        <f>①データ貼り付け!E82</f>
        <v>32497</v>
      </c>
      <c r="F82" s="114">
        <f>①データ貼り付け!F82</f>
        <v>36880</v>
      </c>
      <c r="G82" s="114">
        <f>①データ貼り付け!G82</f>
        <v>41115</v>
      </c>
      <c r="H82" s="114">
        <f>①データ貼り付け!H82</f>
        <v>39312</v>
      </c>
      <c r="S82" s="4"/>
      <c r="AM82" s="4"/>
      <c r="BK82" t="str">
        <f t="shared" si="385"/>
        <v>男</v>
      </c>
      <c r="BL82" t="str">
        <f t="shared" si="385"/>
        <v>入院</v>
      </c>
      <c r="BM82">
        <f t="shared" si="385"/>
        <v>0</v>
      </c>
      <c r="BN82">
        <f t="shared" si="385"/>
        <v>0</v>
      </c>
      <c r="BO82" t="str">
        <f t="shared" si="385"/>
        <v>外来</v>
      </c>
      <c r="BP82">
        <f t="shared" si="385"/>
        <v>0</v>
      </c>
      <c r="BQ82">
        <f t="shared" si="385"/>
        <v>0</v>
      </c>
      <c r="BR82">
        <f t="shared" si="385"/>
        <v>0</v>
      </c>
      <c r="BS82">
        <f t="shared" si="385"/>
        <v>0</v>
      </c>
      <c r="CA82" t="str">
        <f t="shared" si="386"/>
        <v>男</v>
      </c>
      <c r="CB82" t="str">
        <f t="shared" si="387"/>
        <v>入院</v>
      </c>
      <c r="CC82">
        <f t="shared" si="388"/>
        <v>0</v>
      </c>
      <c r="CD82">
        <f t="shared" si="389"/>
        <v>0</v>
      </c>
      <c r="CE82" t="str">
        <f t="shared" si="390"/>
        <v>外来</v>
      </c>
      <c r="CF82">
        <f t="shared" si="391"/>
        <v>0</v>
      </c>
      <c r="CG82">
        <f t="shared" si="392"/>
        <v>0</v>
      </c>
      <c r="CH82">
        <f t="shared" si="393"/>
        <v>0</v>
      </c>
      <c r="CI82">
        <f t="shared" si="394"/>
        <v>0</v>
      </c>
      <c r="CR82" t="str">
        <f t="shared" si="395"/>
        <v>男</v>
      </c>
      <c r="CS82" t="str">
        <f t="shared" si="396"/>
        <v>入院</v>
      </c>
      <c r="CT82">
        <f t="shared" si="397"/>
        <v>0</v>
      </c>
      <c r="CU82">
        <f t="shared" si="398"/>
        <v>0</v>
      </c>
      <c r="CV82" t="str">
        <f t="shared" si="399"/>
        <v>外来</v>
      </c>
      <c r="CW82">
        <f t="shared" si="400"/>
        <v>0</v>
      </c>
      <c r="CX82">
        <f t="shared" si="401"/>
        <v>0</v>
      </c>
      <c r="CY82">
        <f t="shared" si="402"/>
        <v>0</v>
      </c>
      <c r="CZ82">
        <f t="shared" si="403"/>
        <v>0</v>
      </c>
      <c r="DI82" t="str">
        <f t="shared" si="404"/>
        <v>男</v>
      </c>
      <c r="DJ82" t="str">
        <f t="shared" si="405"/>
        <v>入院</v>
      </c>
      <c r="DK82">
        <f t="shared" si="406"/>
        <v>0</v>
      </c>
      <c r="DL82">
        <f t="shared" si="407"/>
        <v>0</v>
      </c>
      <c r="DM82" t="str">
        <f t="shared" si="408"/>
        <v>外来</v>
      </c>
      <c r="DN82">
        <f t="shared" si="409"/>
        <v>0</v>
      </c>
      <c r="DO82">
        <f t="shared" si="410"/>
        <v>0</v>
      </c>
      <c r="DP82">
        <f t="shared" si="411"/>
        <v>0</v>
      </c>
      <c r="DQ82">
        <f t="shared" si="412"/>
        <v>0</v>
      </c>
      <c r="DZ82" t="str">
        <f t="shared" si="413"/>
        <v>男</v>
      </c>
      <c r="EA82" t="str">
        <f t="shared" si="414"/>
        <v>入院</v>
      </c>
      <c r="EB82">
        <f t="shared" si="415"/>
        <v>0</v>
      </c>
      <c r="EC82">
        <f t="shared" si="416"/>
        <v>0</v>
      </c>
      <c r="ED82" t="str">
        <f t="shared" si="417"/>
        <v>外来</v>
      </c>
      <c r="EE82">
        <f t="shared" si="418"/>
        <v>0</v>
      </c>
      <c r="EF82">
        <f t="shared" si="419"/>
        <v>0</v>
      </c>
      <c r="EG82">
        <f t="shared" si="420"/>
        <v>0</v>
      </c>
      <c r="EH82">
        <f t="shared" si="421"/>
        <v>0</v>
      </c>
      <c r="EQ82" t="str">
        <f t="shared" si="422"/>
        <v>男</v>
      </c>
      <c r="ER82" t="str">
        <f t="shared" si="423"/>
        <v>入院</v>
      </c>
      <c r="ES82">
        <f t="shared" si="424"/>
        <v>0</v>
      </c>
      <c r="ET82">
        <f t="shared" si="425"/>
        <v>0</v>
      </c>
      <c r="EU82" t="str">
        <f t="shared" si="426"/>
        <v>外来</v>
      </c>
      <c r="EV82">
        <f t="shared" si="427"/>
        <v>0</v>
      </c>
      <c r="EW82">
        <f t="shared" si="428"/>
        <v>0</v>
      </c>
      <c r="EX82">
        <f t="shared" si="429"/>
        <v>0</v>
      </c>
      <c r="EY82">
        <f t="shared" si="430"/>
        <v>0</v>
      </c>
      <c r="FH82" t="str">
        <f t="shared" si="431"/>
        <v>男</v>
      </c>
      <c r="FI82" t="str">
        <f t="shared" si="431"/>
        <v>入院</v>
      </c>
      <c r="FJ82">
        <f t="shared" si="431"/>
        <v>0</v>
      </c>
      <c r="FK82">
        <f t="shared" si="431"/>
        <v>0</v>
      </c>
      <c r="FL82" t="str">
        <f t="shared" si="431"/>
        <v>外来</v>
      </c>
      <c r="FM82">
        <f t="shared" si="431"/>
        <v>0</v>
      </c>
      <c r="FN82">
        <f t="shared" si="431"/>
        <v>0</v>
      </c>
      <c r="FO82">
        <f t="shared" si="431"/>
        <v>0</v>
      </c>
      <c r="FP82">
        <f t="shared" si="431"/>
        <v>0</v>
      </c>
    </row>
    <row r="83" spans="1:172" x14ac:dyDescent="0.2">
      <c r="A83" t="s">
        <v>183</v>
      </c>
      <c r="B83" s="114">
        <f>①データ貼り付け!B83</f>
        <v>38488</v>
      </c>
      <c r="C83" s="114">
        <f>①データ貼り付け!C83</f>
        <v>47573</v>
      </c>
      <c r="D83" s="114">
        <f>①データ貼り付け!D83</f>
        <v>56945</v>
      </c>
      <c r="E83" s="114">
        <f>①データ貼り付け!E83</f>
        <v>60285</v>
      </c>
      <c r="F83" s="114">
        <f>①データ貼り付け!F83</f>
        <v>59562</v>
      </c>
      <c r="G83" s="114">
        <f>①データ貼り付け!G83</f>
        <v>60106</v>
      </c>
      <c r="H83" s="114">
        <f>①データ貼り付け!H83</f>
        <v>62622</v>
      </c>
      <c r="S83" s="4"/>
      <c r="AM83" s="4"/>
      <c r="BK83">
        <f t="shared" si="385"/>
        <v>0</v>
      </c>
      <c r="BL83" t="str">
        <f t="shared" si="385"/>
        <v>総数</v>
      </c>
      <c r="BM83" t="str">
        <f t="shared" si="385"/>
        <v>病院</v>
      </c>
      <c r="BN83" t="str">
        <f t="shared" si="385"/>
        <v>一般診療所</v>
      </c>
      <c r="BO83" t="str">
        <f t="shared" si="385"/>
        <v>総数</v>
      </c>
      <c r="BP83" t="str">
        <f t="shared" si="385"/>
        <v>病院</v>
      </c>
      <c r="BQ83" t="str">
        <f t="shared" si="385"/>
        <v>一般診療所</v>
      </c>
      <c r="BR83" t="str">
        <f t="shared" si="385"/>
        <v>歯科診療所</v>
      </c>
      <c r="BS83">
        <f t="shared" si="385"/>
        <v>0</v>
      </c>
      <c r="CA83">
        <f t="shared" si="386"/>
        <v>0</v>
      </c>
      <c r="CB83" t="str">
        <f t="shared" si="387"/>
        <v>総数</v>
      </c>
      <c r="CC83" t="str">
        <f t="shared" si="388"/>
        <v>病院</v>
      </c>
      <c r="CD83" t="str">
        <f t="shared" si="389"/>
        <v>一般診療所</v>
      </c>
      <c r="CE83" t="str">
        <f t="shared" si="390"/>
        <v>総数</v>
      </c>
      <c r="CF83" t="str">
        <f t="shared" si="391"/>
        <v>病院</v>
      </c>
      <c r="CG83" t="str">
        <f t="shared" si="392"/>
        <v>一般診療所</v>
      </c>
      <c r="CH83" t="str">
        <f t="shared" si="393"/>
        <v>歯科診療所</v>
      </c>
      <c r="CI83">
        <f t="shared" si="394"/>
        <v>0</v>
      </c>
      <c r="CR83">
        <f t="shared" si="395"/>
        <v>0</v>
      </c>
      <c r="CS83" t="str">
        <f t="shared" si="396"/>
        <v>総数</v>
      </c>
      <c r="CT83" t="str">
        <f t="shared" si="397"/>
        <v>病院</v>
      </c>
      <c r="CU83" t="str">
        <f t="shared" si="398"/>
        <v>一般診療所</v>
      </c>
      <c r="CV83" t="str">
        <f t="shared" si="399"/>
        <v>総数</v>
      </c>
      <c r="CW83" t="str">
        <f t="shared" si="400"/>
        <v>病院</v>
      </c>
      <c r="CX83" t="str">
        <f t="shared" si="401"/>
        <v>一般診療所</v>
      </c>
      <c r="CY83" t="str">
        <f t="shared" si="402"/>
        <v>歯科診療所</v>
      </c>
      <c r="CZ83">
        <f t="shared" si="403"/>
        <v>0</v>
      </c>
      <c r="DI83">
        <f t="shared" si="404"/>
        <v>0</v>
      </c>
      <c r="DJ83" t="str">
        <f t="shared" si="405"/>
        <v>総数</v>
      </c>
      <c r="DK83" t="str">
        <f t="shared" si="406"/>
        <v>病院</v>
      </c>
      <c r="DL83" t="str">
        <f t="shared" si="407"/>
        <v>一般診療所</v>
      </c>
      <c r="DM83" t="str">
        <f t="shared" si="408"/>
        <v>総数</v>
      </c>
      <c r="DN83" t="str">
        <f t="shared" si="409"/>
        <v>病院</v>
      </c>
      <c r="DO83" t="str">
        <f t="shared" si="410"/>
        <v>一般診療所</v>
      </c>
      <c r="DP83" t="str">
        <f t="shared" si="411"/>
        <v>歯科診療所</v>
      </c>
      <c r="DQ83">
        <f t="shared" si="412"/>
        <v>0</v>
      </c>
      <c r="DZ83">
        <f t="shared" si="413"/>
        <v>0</v>
      </c>
      <c r="EA83" t="str">
        <f t="shared" si="414"/>
        <v>総数</v>
      </c>
      <c r="EB83" t="str">
        <f t="shared" si="415"/>
        <v>病院</v>
      </c>
      <c r="EC83" t="str">
        <f t="shared" si="416"/>
        <v>一般診療所</v>
      </c>
      <c r="ED83" t="str">
        <f t="shared" si="417"/>
        <v>総数</v>
      </c>
      <c r="EE83" t="str">
        <f t="shared" si="418"/>
        <v>病院</v>
      </c>
      <c r="EF83" t="str">
        <f t="shared" si="419"/>
        <v>一般診療所</v>
      </c>
      <c r="EG83" t="str">
        <f t="shared" si="420"/>
        <v>歯科診療所</v>
      </c>
      <c r="EH83">
        <f t="shared" si="421"/>
        <v>0</v>
      </c>
      <c r="EQ83">
        <f t="shared" si="422"/>
        <v>0</v>
      </c>
      <c r="ER83" t="str">
        <f t="shared" si="423"/>
        <v>総数</v>
      </c>
      <c r="ES83" t="str">
        <f t="shared" si="424"/>
        <v>病院</v>
      </c>
      <c r="ET83" t="str">
        <f t="shared" si="425"/>
        <v>一般診療所</v>
      </c>
      <c r="EU83" t="str">
        <f t="shared" si="426"/>
        <v>総数</v>
      </c>
      <c r="EV83" t="str">
        <f t="shared" si="427"/>
        <v>病院</v>
      </c>
      <c r="EW83" t="str">
        <f t="shared" si="428"/>
        <v>一般診療所</v>
      </c>
      <c r="EX83" t="str">
        <f t="shared" si="429"/>
        <v>歯科診療所</v>
      </c>
      <c r="EY83">
        <f t="shared" si="430"/>
        <v>0</v>
      </c>
      <c r="FH83">
        <f t="shared" si="431"/>
        <v>0</v>
      </c>
      <c r="FI83" t="str">
        <f t="shared" si="431"/>
        <v>総数</v>
      </c>
      <c r="FJ83" t="str">
        <f t="shared" si="431"/>
        <v>病院</v>
      </c>
      <c r="FK83" t="str">
        <f t="shared" si="431"/>
        <v>一般診療所</v>
      </c>
      <c r="FL83" t="str">
        <f t="shared" si="431"/>
        <v>総数</v>
      </c>
      <c r="FM83" t="str">
        <f t="shared" si="431"/>
        <v>病院</v>
      </c>
      <c r="FN83" t="str">
        <f t="shared" si="431"/>
        <v>一般診療所</v>
      </c>
      <c r="FO83" t="str">
        <f t="shared" si="431"/>
        <v>歯科診療所</v>
      </c>
      <c r="FP83">
        <f t="shared" si="431"/>
        <v>0</v>
      </c>
    </row>
    <row r="84" spans="1:172" x14ac:dyDescent="0.2">
      <c r="S84" s="4"/>
      <c r="AM84" s="4"/>
      <c r="BK84" t="str">
        <f t="shared" si="385"/>
        <v xml:space="preserve"> 0～ 4歳</v>
      </c>
      <c r="BL84" s="35">
        <f>AX32</f>
        <v>338</v>
      </c>
      <c r="BM84">
        <f t="shared" si="385"/>
        <v>321</v>
      </c>
      <c r="BN84">
        <f t="shared" si="385"/>
        <v>16</v>
      </c>
      <c r="BO84">
        <f t="shared" si="385"/>
        <v>6699</v>
      </c>
      <c r="BP84">
        <f t="shared" si="385"/>
        <v>810</v>
      </c>
      <c r="BQ84">
        <f t="shared" si="385"/>
        <v>5517</v>
      </c>
      <c r="BR84">
        <f t="shared" si="385"/>
        <v>372</v>
      </c>
      <c r="BS84">
        <f t="shared" si="385"/>
        <v>0</v>
      </c>
      <c r="CA84" t="str">
        <f t="shared" si="386"/>
        <v xml:space="preserve"> 0～ 4歳</v>
      </c>
      <c r="CB84">
        <f t="shared" si="387"/>
        <v>338</v>
      </c>
      <c r="CC84">
        <f t="shared" si="388"/>
        <v>321</v>
      </c>
      <c r="CD84">
        <f t="shared" si="389"/>
        <v>16</v>
      </c>
      <c r="CE84">
        <f t="shared" si="390"/>
        <v>6699</v>
      </c>
      <c r="CF84">
        <f t="shared" si="391"/>
        <v>810</v>
      </c>
      <c r="CG84">
        <f t="shared" si="392"/>
        <v>5517</v>
      </c>
      <c r="CH84">
        <f t="shared" si="393"/>
        <v>372</v>
      </c>
      <c r="CI84">
        <f t="shared" si="394"/>
        <v>0</v>
      </c>
      <c r="CR84" t="str">
        <f t="shared" si="395"/>
        <v xml:space="preserve"> 0～ 4歳</v>
      </c>
      <c r="CS84">
        <f t="shared" si="396"/>
        <v>338</v>
      </c>
      <c r="CT84">
        <f t="shared" si="397"/>
        <v>321</v>
      </c>
      <c r="CU84">
        <f t="shared" si="398"/>
        <v>16</v>
      </c>
      <c r="CV84">
        <f t="shared" si="399"/>
        <v>6699</v>
      </c>
      <c r="CW84">
        <f t="shared" si="400"/>
        <v>810</v>
      </c>
      <c r="CX84">
        <f t="shared" si="401"/>
        <v>5517</v>
      </c>
      <c r="CY84">
        <f t="shared" si="402"/>
        <v>372</v>
      </c>
      <c r="CZ84">
        <f t="shared" si="403"/>
        <v>0</v>
      </c>
      <c r="DI84" t="str">
        <f t="shared" si="404"/>
        <v xml:space="preserve"> 0～ 4歳</v>
      </c>
      <c r="DJ84">
        <f t="shared" si="405"/>
        <v>338</v>
      </c>
      <c r="DK84">
        <f t="shared" si="406"/>
        <v>321</v>
      </c>
      <c r="DL84">
        <f t="shared" si="407"/>
        <v>16</v>
      </c>
      <c r="DM84">
        <f t="shared" si="408"/>
        <v>6699</v>
      </c>
      <c r="DN84">
        <f t="shared" si="409"/>
        <v>810</v>
      </c>
      <c r="DO84">
        <f t="shared" si="410"/>
        <v>5517</v>
      </c>
      <c r="DP84">
        <f t="shared" si="411"/>
        <v>372</v>
      </c>
      <c r="DQ84">
        <f t="shared" si="412"/>
        <v>0</v>
      </c>
      <c r="DZ84" t="str">
        <f t="shared" si="413"/>
        <v xml:space="preserve"> 0～ 4歳</v>
      </c>
      <c r="EA84">
        <f t="shared" si="414"/>
        <v>338</v>
      </c>
      <c r="EB84">
        <f t="shared" si="415"/>
        <v>321</v>
      </c>
      <c r="EC84">
        <f t="shared" si="416"/>
        <v>16</v>
      </c>
      <c r="ED84">
        <f t="shared" si="417"/>
        <v>6699</v>
      </c>
      <c r="EE84">
        <f t="shared" si="418"/>
        <v>810</v>
      </c>
      <c r="EF84">
        <f t="shared" si="419"/>
        <v>5517</v>
      </c>
      <c r="EG84">
        <f t="shared" si="420"/>
        <v>372</v>
      </c>
      <c r="EH84">
        <f t="shared" si="421"/>
        <v>0</v>
      </c>
      <c r="EQ84" t="str">
        <f t="shared" si="422"/>
        <v xml:space="preserve"> 0～ 4歳</v>
      </c>
      <c r="ER84">
        <f t="shared" si="423"/>
        <v>338</v>
      </c>
      <c r="ES84">
        <f t="shared" si="424"/>
        <v>321</v>
      </c>
      <c r="ET84">
        <f t="shared" si="425"/>
        <v>16</v>
      </c>
      <c r="EU84">
        <f t="shared" si="426"/>
        <v>6699</v>
      </c>
      <c r="EV84">
        <f t="shared" si="427"/>
        <v>810</v>
      </c>
      <c r="EW84">
        <f t="shared" si="428"/>
        <v>5517</v>
      </c>
      <c r="EX84">
        <f t="shared" si="429"/>
        <v>372</v>
      </c>
      <c r="EY84">
        <f t="shared" si="430"/>
        <v>0</v>
      </c>
      <c r="FH84" t="str">
        <f t="shared" si="431"/>
        <v xml:space="preserve"> 0～ 4歳</v>
      </c>
      <c r="FI84">
        <f>ER84</f>
        <v>338</v>
      </c>
      <c r="FJ84">
        <f t="shared" si="431"/>
        <v>321</v>
      </c>
      <c r="FK84">
        <f t="shared" si="431"/>
        <v>16</v>
      </c>
      <c r="FL84">
        <f t="shared" si="431"/>
        <v>6699</v>
      </c>
      <c r="FM84">
        <f t="shared" si="431"/>
        <v>810</v>
      </c>
      <c r="FN84">
        <f t="shared" si="431"/>
        <v>5517</v>
      </c>
      <c r="FO84">
        <f t="shared" si="431"/>
        <v>372</v>
      </c>
      <c r="FP84">
        <f t="shared" si="431"/>
        <v>0</v>
      </c>
    </row>
    <row r="85" spans="1:172" x14ac:dyDescent="0.2">
      <c r="S85" s="4"/>
      <c r="AM85" s="4"/>
      <c r="BK85" t="str">
        <f t="shared" si="385"/>
        <v xml:space="preserve"> 5～14</v>
      </c>
      <c r="BL85">
        <f t="shared" si="385"/>
        <v>92</v>
      </c>
      <c r="BM85">
        <f t="shared" si="385"/>
        <v>92</v>
      </c>
      <c r="BN85">
        <f t="shared" si="385"/>
        <v>0</v>
      </c>
      <c r="BO85">
        <f t="shared" si="385"/>
        <v>4166</v>
      </c>
      <c r="BP85">
        <f t="shared" si="385"/>
        <v>455</v>
      </c>
      <c r="BQ85">
        <f t="shared" si="385"/>
        <v>2800</v>
      </c>
      <c r="BR85">
        <f t="shared" si="385"/>
        <v>912</v>
      </c>
      <c r="BS85">
        <f t="shared" si="385"/>
        <v>0</v>
      </c>
      <c r="CA85" t="str">
        <f t="shared" si="386"/>
        <v xml:space="preserve"> 5～14</v>
      </c>
      <c r="CB85">
        <f t="shared" si="387"/>
        <v>92</v>
      </c>
      <c r="CC85">
        <f t="shared" si="388"/>
        <v>92</v>
      </c>
      <c r="CD85">
        <f t="shared" si="389"/>
        <v>0</v>
      </c>
      <c r="CE85">
        <f t="shared" si="390"/>
        <v>4166</v>
      </c>
      <c r="CF85">
        <f t="shared" si="391"/>
        <v>455</v>
      </c>
      <c r="CG85">
        <f t="shared" si="392"/>
        <v>2800</v>
      </c>
      <c r="CH85">
        <f t="shared" si="393"/>
        <v>912</v>
      </c>
      <c r="CI85">
        <f t="shared" si="394"/>
        <v>0</v>
      </c>
      <c r="CR85" t="str">
        <f t="shared" si="395"/>
        <v xml:space="preserve"> 5～14</v>
      </c>
      <c r="CS85">
        <f t="shared" si="396"/>
        <v>92</v>
      </c>
      <c r="CT85">
        <f t="shared" si="397"/>
        <v>92</v>
      </c>
      <c r="CU85">
        <f t="shared" si="398"/>
        <v>0</v>
      </c>
      <c r="CV85">
        <f t="shared" si="399"/>
        <v>4166</v>
      </c>
      <c r="CW85">
        <f t="shared" si="400"/>
        <v>455</v>
      </c>
      <c r="CX85">
        <f t="shared" si="401"/>
        <v>2800</v>
      </c>
      <c r="CY85">
        <f t="shared" si="402"/>
        <v>912</v>
      </c>
      <c r="CZ85">
        <f t="shared" si="403"/>
        <v>0</v>
      </c>
      <c r="DI85" t="str">
        <f t="shared" si="404"/>
        <v xml:space="preserve"> 5～14</v>
      </c>
      <c r="DJ85">
        <f t="shared" si="405"/>
        <v>92</v>
      </c>
      <c r="DK85">
        <f t="shared" si="406"/>
        <v>92</v>
      </c>
      <c r="DL85">
        <f t="shared" si="407"/>
        <v>0</v>
      </c>
      <c r="DM85">
        <f t="shared" si="408"/>
        <v>4166</v>
      </c>
      <c r="DN85">
        <f t="shared" si="409"/>
        <v>455</v>
      </c>
      <c r="DO85">
        <f t="shared" si="410"/>
        <v>2800</v>
      </c>
      <c r="DP85">
        <f t="shared" si="411"/>
        <v>912</v>
      </c>
      <c r="DQ85">
        <f t="shared" si="412"/>
        <v>0</v>
      </c>
      <c r="DZ85" t="str">
        <f t="shared" si="413"/>
        <v xml:space="preserve"> 5～14</v>
      </c>
      <c r="EA85">
        <f t="shared" si="414"/>
        <v>92</v>
      </c>
      <c r="EB85">
        <f t="shared" si="415"/>
        <v>92</v>
      </c>
      <c r="EC85">
        <f t="shared" si="416"/>
        <v>0</v>
      </c>
      <c r="ED85">
        <f t="shared" si="417"/>
        <v>4166</v>
      </c>
      <c r="EE85">
        <f t="shared" si="418"/>
        <v>455</v>
      </c>
      <c r="EF85">
        <f t="shared" si="419"/>
        <v>2800</v>
      </c>
      <c r="EG85">
        <f t="shared" si="420"/>
        <v>912</v>
      </c>
      <c r="EH85">
        <f t="shared" si="421"/>
        <v>0</v>
      </c>
      <c r="EQ85" t="str">
        <f t="shared" si="422"/>
        <v xml:space="preserve"> 5～14</v>
      </c>
      <c r="ER85">
        <f t="shared" si="423"/>
        <v>92</v>
      </c>
      <c r="ES85">
        <f t="shared" si="424"/>
        <v>92</v>
      </c>
      <c r="ET85">
        <f t="shared" si="425"/>
        <v>0</v>
      </c>
      <c r="EU85">
        <f t="shared" si="426"/>
        <v>4166</v>
      </c>
      <c r="EV85">
        <f t="shared" si="427"/>
        <v>455</v>
      </c>
      <c r="EW85">
        <f t="shared" si="428"/>
        <v>2800</v>
      </c>
      <c r="EX85">
        <f t="shared" si="429"/>
        <v>912</v>
      </c>
      <c r="EY85">
        <f t="shared" si="430"/>
        <v>0</v>
      </c>
      <c r="FH85" t="str">
        <f t="shared" si="431"/>
        <v xml:space="preserve"> 5～14</v>
      </c>
      <c r="FI85">
        <f>ER85</f>
        <v>92</v>
      </c>
      <c r="FJ85">
        <f t="shared" si="431"/>
        <v>92</v>
      </c>
      <c r="FK85">
        <f t="shared" si="431"/>
        <v>0</v>
      </c>
      <c r="FL85">
        <f t="shared" si="431"/>
        <v>4166</v>
      </c>
      <c r="FM85">
        <f t="shared" si="431"/>
        <v>455</v>
      </c>
      <c r="FN85">
        <f t="shared" si="431"/>
        <v>2800</v>
      </c>
      <c r="FO85">
        <f t="shared" si="431"/>
        <v>912</v>
      </c>
      <c r="FP85">
        <f t="shared" si="431"/>
        <v>0</v>
      </c>
    </row>
    <row r="86" spans="1:172" x14ac:dyDescent="0.2">
      <c r="A86" t="s">
        <v>32</v>
      </c>
      <c r="B86" s="120">
        <f>①データ貼り付け!B86</f>
        <v>11.716792522419409</v>
      </c>
      <c r="C86" s="120">
        <f>①データ貼り付け!C86</f>
        <v>11.003506954409591</v>
      </c>
      <c r="D86" s="120">
        <f>①データ貼り付け!D86</f>
        <v>10.212718007787558</v>
      </c>
      <c r="E86" s="120">
        <f>①データ貼り付け!E86</f>
        <v>9.7563265794585234</v>
      </c>
      <c r="F86" s="120">
        <f>①データ貼り付け!F86</f>
        <v>9.4411375976717089</v>
      </c>
      <c r="G86" s="120">
        <f>①データ貼り付け!G86</f>
        <v>9.3534901230409542</v>
      </c>
      <c r="H86" s="120">
        <f>①データ貼り付け!H86</f>
        <v>9.2835294748964952</v>
      </c>
      <c r="S86" s="4"/>
      <c r="AM86" s="4"/>
      <c r="BK86" t="str">
        <f t="shared" si="385"/>
        <v>15～24</v>
      </c>
      <c r="BL86">
        <f t="shared" si="385"/>
        <v>125</v>
      </c>
      <c r="BM86">
        <f t="shared" si="385"/>
        <v>123</v>
      </c>
      <c r="BN86">
        <f t="shared" si="385"/>
        <v>2</v>
      </c>
      <c r="BO86">
        <f t="shared" si="385"/>
        <v>1882</v>
      </c>
      <c r="BP86">
        <f t="shared" si="385"/>
        <v>300</v>
      </c>
      <c r="BQ86">
        <f t="shared" si="385"/>
        <v>1173</v>
      </c>
      <c r="BR86">
        <f t="shared" si="385"/>
        <v>409</v>
      </c>
      <c r="BS86">
        <f t="shared" si="385"/>
        <v>0</v>
      </c>
      <c r="CA86" t="str">
        <f t="shared" si="386"/>
        <v>15～24</v>
      </c>
      <c r="CB86">
        <f t="shared" si="387"/>
        <v>125</v>
      </c>
      <c r="CC86">
        <f t="shared" si="388"/>
        <v>123</v>
      </c>
      <c r="CD86">
        <f t="shared" si="389"/>
        <v>2</v>
      </c>
      <c r="CE86">
        <f t="shared" si="390"/>
        <v>1882</v>
      </c>
      <c r="CF86">
        <f t="shared" si="391"/>
        <v>300</v>
      </c>
      <c r="CG86">
        <f t="shared" si="392"/>
        <v>1173</v>
      </c>
      <c r="CH86">
        <f t="shared" si="393"/>
        <v>409</v>
      </c>
      <c r="CI86">
        <f t="shared" si="394"/>
        <v>0</v>
      </c>
      <c r="CR86" t="str">
        <f t="shared" si="395"/>
        <v>15～24</v>
      </c>
      <c r="CS86">
        <f t="shared" si="396"/>
        <v>125</v>
      </c>
      <c r="CT86">
        <f t="shared" si="397"/>
        <v>123</v>
      </c>
      <c r="CU86">
        <f t="shared" si="398"/>
        <v>2</v>
      </c>
      <c r="CV86">
        <f t="shared" si="399"/>
        <v>1882</v>
      </c>
      <c r="CW86">
        <f t="shared" si="400"/>
        <v>300</v>
      </c>
      <c r="CX86">
        <f t="shared" si="401"/>
        <v>1173</v>
      </c>
      <c r="CY86">
        <f t="shared" si="402"/>
        <v>409</v>
      </c>
      <c r="CZ86">
        <f t="shared" si="403"/>
        <v>0</v>
      </c>
      <c r="DI86" t="str">
        <f t="shared" si="404"/>
        <v>15～24</v>
      </c>
      <c r="DJ86">
        <f t="shared" si="405"/>
        <v>125</v>
      </c>
      <c r="DK86">
        <f t="shared" si="406"/>
        <v>123</v>
      </c>
      <c r="DL86">
        <f t="shared" si="407"/>
        <v>2</v>
      </c>
      <c r="DM86">
        <f t="shared" si="408"/>
        <v>1882</v>
      </c>
      <c r="DN86">
        <f t="shared" si="409"/>
        <v>300</v>
      </c>
      <c r="DO86">
        <f t="shared" si="410"/>
        <v>1173</v>
      </c>
      <c r="DP86">
        <f t="shared" si="411"/>
        <v>409</v>
      </c>
      <c r="DQ86">
        <f t="shared" si="412"/>
        <v>0</v>
      </c>
      <c r="DZ86" t="str">
        <f t="shared" si="413"/>
        <v>15～24</v>
      </c>
      <c r="EA86">
        <f t="shared" si="414"/>
        <v>125</v>
      </c>
      <c r="EB86">
        <f t="shared" si="415"/>
        <v>123</v>
      </c>
      <c r="EC86">
        <f t="shared" si="416"/>
        <v>2</v>
      </c>
      <c r="ED86">
        <f t="shared" si="417"/>
        <v>1882</v>
      </c>
      <c r="EE86">
        <f t="shared" si="418"/>
        <v>300</v>
      </c>
      <c r="EF86">
        <f t="shared" si="419"/>
        <v>1173</v>
      </c>
      <c r="EG86">
        <f t="shared" si="420"/>
        <v>409</v>
      </c>
      <c r="EH86">
        <f t="shared" si="421"/>
        <v>0</v>
      </c>
      <c r="EQ86" t="str">
        <f t="shared" si="422"/>
        <v>15～24</v>
      </c>
      <c r="ER86">
        <f t="shared" si="423"/>
        <v>125</v>
      </c>
      <c r="ES86">
        <f t="shared" si="424"/>
        <v>123</v>
      </c>
      <c r="ET86">
        <f t="shared" si="425"/>
        <v>2</v>
      </c>
      <c r="EU86">
        <f t="shared" si="426"/>
        <v>1882</v>
      </c>
      <c r="EV86">
        <f t="shared" si="427"/>
        <v>300</v>
      </c>
      <c r="EW86">
        <f t="shared" si="428"/>
        <v>1173</v>
      </c>
      <c r="EX86">
        <f t="shared" si="429"/>
        <v>409</v>
      </c>
      <c r="EY86">
        <f t="shared" si="430"/>
        <v>0</v>
      </c>
      <c r="FH86" t="str">
        <f t="shared" si="431"/>
        <v>15～24</v>
      </c>
      <c r="FI86">
        <f t="shared" si="431"/>
        <v>125</v>
      </c>
      <c r="FJ86">
        <f t="shared" si="431"/>
        <v>123</v>
      </c>
      <c r="FK86">
        <f t="shared" si="431"/>
        <v>2</v>
      </c>
      <c r="FL86">
        <f t="shared" si="431"/>
        <v>1882</v>
      </c>
      <c r="FM86">
        <f t="shared" si="431"/>
        <v>300</v>
      </c>
      <c r="FN86">
        <f t="shared" si="431"/>
        <v>1173</v>
      </c>
      <c r="FO86">
        <f t="shared" si="431"/>
        <v>409</v>
      </c>
      <c r="FP86">
        <f t="shared" si="431"/>
        <v>0</v>
      </c>
    </row>
    <row r="87" spans="1:172" x14ac:dyDescent="0.2">
      <c r="A87" t="s">
        <v>33</v>
      </c>
      <c r="B87" s="120">
        <f>①データ貼り付け!B87</f>
        <v>63.236671728601777</v>
      </c>
      <c r="C87" s="120">
        <f>①データ貼り付け!C87</f>
        <v>61.504875436619322</v>
      </c>
      <c r="D87" s="120">
        <f>①データ貼り付け!D87</f>
        <v>60.959904989652955</v>
      </c>
      <c r="E87" s="120">
        <f>①データ貼り付け!E87</f>
        <v>59.594583398539982</v>
      </c>
      <c r="F87" s="120">
        <f>①データ貼り付け!F87</f>
        <v>57.292979842962389</v>
      </c>
      <c r="G87" s="120">
        <f>①データ貼り付け!G87</f>
        <v>54.086901388916409</v>
      </c>
      <c r="H87" s="120">
        <f>①データ貼り付け!H87</f>
        <v>52.141527386205553</v>
      </c>
      <c r="S87" s="4"/>
      <c r="AM87" s="4"/>
      <c r="BK87" t="str">
        <f t="shared" si="385"/>
        <v>25～34</v>
      </c>
      <c r="BL87">
        <f t="shared" si="385"/>
        <v>154</v>
      </c>
      <c r="BM87">
        <f t="shared" si="385"/>
        <v>152</v>
      </c>
      <c r="BN87">
        <f t="shared" si="385"/>
        <v>2</v>
      </c>
      <c r="BO87" s="35">
        <f>BA35</f>
        <v>2011</v>
      </c>
      <c r="BP87">
        <f t="shared" si="385"/>
        <v>321</v>
      </c>
      <c r="BQ87">
        <f t="shared" si="385"/>
        <v>1156</v>
      </c>
      <c r="BR87">
        <f t="shared" si="385"/>
        <v>534</v>
      </c>
      <c r="BS87">
        <f t="shared" si="385"/>
        <v>0</v>
      </c>
      <c r="CA87" t="str">
        <f t="shared" si="386"/>
        <v>25～34</v>
      </c>
      <c r="CB87">
        <f t="shared" si="387"/>
        <v>154</v>
      </c>
      <c r="CC87">
        <f t="shared" si="388"/>
        <v>152</v>
      </c>
      <c r="CD87">
        <f t="shared" si="389"/>
        <v>2</v>
      </c>
      <c r="CE87">
        <f t="shared" si="390"/>
        <v>2011</v>
      </c>
      <c r="CF87">
        <f t="shared" si="391"/>
        <v>321</v>
      </c>
      <c r="CG87">
        <f t="shared" si="392"/>
        <v>1156</v>
      </c>
      <c r="CH87">
        <f t="shared" si="393"/>
        <v>534</v>
      </c>
      <c r="CI87">
        <f t="shared" si="394"/>
        <v>0</v>
      </c>
      <c r="CR87" t="str">
        <f t="shared" si="395"/>
        <v>25～34</v>
      </c>
      <c r="CS87">
        <f t="shared" si="396"/>
        <v>154</v>
      </c>
      <c r="CT87">
        <f t="shared" si="397"/>
        <v>152</v>
      </c>
      <c r="CU87">
        <f t="shared" si="398"/>
        <v>2</v>
      </c>
      <c r="CV87">
        <f t="shared" si="399"/>
        <v>2011</v>
      </c>
      <c r="CW87">
        <f t="shared" si="400"/>
        <v>321</v>
      </c>
      <c r="CX87">
        <f t="shared" si="401"/>
        <v>1156</v>
      </c>
      <c r="CY87">
        <f t="shared" si="402"/>
        <v>534</v>
      </c>
      <c r="CZ87">
        <f t="shared" si="403"/>
        <v>0</v>
      </c>
      <c r="DI87" t="str">
        <f t="shared" si="404"/>
        <v>25～34</v>
      </c>
      <c r="DJ87">
        <f t="shared" si="405"/>
        <v>154</v>
      </c>
      <c r="DK87">
        <f t="shared" si="406"/>
        <v>152</v>
      </c>
      <c r="DL87">
        <f t="shared" si="407"/>
        <v>2</v>
      </c>
      <c r="DM87">
        <f t="shared" si="408"/>
        <v>2011</v>
      </c>
      <c r="DN87">
        <f t="shared" si="409"/>
        <v>321</v>
      </c>
      <c r="DO87">
        <f t="shared" si="410"/>
        <v>1156</v>
      </c>
      <c r="DP87">
        <f t="shared" si="411"/>
        <v>534</v>
      </c>
      <c r="DQ87">
        <f t="shared" si="412"/>
        <v>0</v>
      </c>
      <c r="DZ87" t="str">
        <f t="shared" si="413"/>
        <v>25～34</v>
      </c>
      <c r="EA87">
        <f t="shared" si="414"/>
        <v>154</v>
      </c>
      <c r="EB87">
        <f t="shared" si="415"/>
        <v>152</v>
      </c>
      <c r="EC87">
        <f t="shared" si="416"/>
        <v>2</v>
      </c>
      <c r="ED87">
        <f t="shared" si="417"/>
        <v>2011</v>
      </c>
      <c r="EE87">
        <f t="shared" si="418"/>
        <v>321</v>
      </c>
      <c r="EF87">
        <f t="shared" si="419"/>
        <v>1156</v>
      </c>
      <c r="EG87">
        <f t="shared" si="420"/>
        <v>534</v>
      </c>
      <c r="EH87">
        <f t="shared" si="421"/>
        <v>0</v>
      </c>
      <c r="EQ87" t="str">
        <f t="shared" si="422"/>
        <v>25～34</v>
      </c>
      <c r="ER87">
        <f t="shared" si="423"/>
        <v>154</v>
      </c>
      <c r="ES87">
        <f t="shared" si="424"/>
        <v>152</v>
      </c>
      <c r="ET87">
        <f t="shared" si="425"/>
        <v>2</v>
      </c>
      <c r="EU87">
        <f t="shared" si="426"/>
        <v>2011</v>
      </c>
      <c r="EV87">
        <f t="shared" si="427"/>
        <v>321</v>
      </c>
      <c r="EW87">
        <f t="shared" si="428"/>
        <v>1156</v>
      </c>
      <c r="EX87">
        <f t="shared" si="429"/>
        <v>534</v>
      </c>
      <c r="EY87">
        <f t="shared" si="430"/>
        <v>0</v>
      </c>
      <c r="FH87" t="str">
        <f t="shared" si="431"/>
        <v>25～34</v>
      </c>
      <c r="FI87">
        <f t="shared" si="431"/>
        <v>154</v>
      </c>
      <c r="FJ87">
        <f t="shared" si="431"/>
        <v>152</v>
      </c>
      <c r="FK87">
        <f t="shared" si="431"/>
        <v>2</v>
      </c>
      <c r="FL87">
        <f t="shared" si="431"/>
        <v>2011</v>
      </c>
      <c r="FM87">
        <f t="shared" si="431"/>
        <v>321</v>
      </c>
      <c r="FN87">
        <f t="shared" si="431"/>
        <v>1156</v>
      </c>
      <c r="FO87">
        <f t="shared" si="431"/>
        <v>534</v>
      </c>
      <c r="FP87">
        <f t="shared" si="431"/>
        <v>0</v>
      </c>
    </row>
    <row r="88" spans="1:172" x14ac:dyDescent="0.2">
      <c r="A88" t="s">
        <v>34</v>
      </c>
      <c r="B88" s="120">
        <f>①データ貼り付け!B88</f>
        <v>25.046535748978808</v>
      </c>
      <c r="C88" s="120">
        <f>①データ貼り付け!C88</f>
        <v>27.49161760897108</v>
      </c>
      <c r="D88" s="120">
        <f>①データ貼り付け!D88</f>
        <v>28.827377002559484</v>
      </c>
      <c r="E88" s="120">
        <f>①データ貼り付け!E88</f>
        <v>30.649090022001491</v>
      </c>
      <c r="F88" s="120">
        <f>①データ貼り付け!F88</f>
        <v>33.265882559365899</v>
      </c>
      <c r="G88" s="120">
        <f>①データ貼り付け!G88</f>
        <v>36.559608488042642</v>
      </c>
      <c r="H88" s="120">
        <f>①データ貼り付け!H88</f>
        <v>38.57494313889795</v>
      </c>
      <c r="S88" s="4"/>
      <c r="AM88" s="4"/>
      <c r="BK88" t="str">
        <f t="shared" si="385"/>
        <v>35～44</v>
      </c>
      <c r="BL88">
        <f t="shared" si="385"/>
        <v>248</v>
      </c>
      <c r="BM88">
        <f t="shared" si="385"/>
        <v>245</v>
      </c>
      <c r="BN88">
        <f t="shared" si="385"/>
        <v>3</v>
      </c>
      <c r="BO88">
        <f t="shared" si="385"/>
        <v>2544</v>
      </c>
      <c r="BP88">
        <f t="shared" si="385"/>
        <v>464</v>
      </c>
      <c r="BQ88">
        <f t="shared" si="385"/>
        <v>1449</v>
      </c>
      <c r="BR88">
        <f t="shared" si="385"/>
        <v>631</v>
      </c>
      <c r="BS88">
        <f t="shared" si="385"/>
        <v>0</v>
      </c>
      <c r="CA88" t="str">
        <f t="shared" si="386"/>
        <v>35～44</v>
      </c>
      <c r="CB88">
        <f t="shared" si="387"/>
        <v>248</v>
      </c>
      <c r="CC88">
        <f t="shared" si="388"/>
        <v>245</v>
      </c>
      <c r="CD88">
        <f t="shared" si="389"/>
        <v>3</v>
      </c>
      <c r="CE88">
        <f t="shared" si="390"/>
        <v>2544</v>
      </c>
      <c r="CF88">
        <f t="shared" si="391"/>
        <v>464</v>
      </c>
      <c r="CG88">
        <f t="shared" si="392"/>
        <v>1449</v>
      </c>
      <c r="CH88">
        <f t="shared" si="393"/>
        <v>631</v>
      </c>
      <c r="CI88">
        <f t="shared" si="394"/>
        <v>0</v>
      </c>
      <c r="CR88" t="str">
        <f t="shared" si="395"/>
        <v>35～44</v>
      </c>
      <c r="CS88">
        <f t="shared" si="396"/>
        <v>248</v>
      </c>
      <c r="CT88">
        <f t="shared" si="397"/>
        <v>245</v>
      </c>
      <c r="CU88">
        <f t="shared" si="398"/>
        <v>3</v>
      </c>
      <c r="CV88">
        <f t="shared" si="399"/>
        <v>2544</v>
      </c>
      <c r="CW88">
        <f t="shared" si="400"/>
        <v>464</v>
      </c>
      <c r="CX88">
        <f t="shared" si="401"/>
        <v>1449</v>
      </c>
      <c r="CY88">
        <f t="shared" si="402"/>
        <v>631</v>
      </c>
      <c r="CZ88">
        <f t="shared" si="403"/>
        <v>0</v>
      </c>
      <c r="DI88" t="str">
        <f t="shared" si="404"/>
        <v>35～44</v>
      </c>
      <c r="DJ88">
        <f t="shared" si="405"/>
        <v>248</v>
      </c>
      <c r="DK88">
        <f t="shared" si="406"/>
        <v>245</v>
      </c>
      <c r="DL88">
        <f t="shared" si="407"/>
        <v>3</v>
      </c>
      <c r="DM88">
        <f t="shared" si="408"/>
        <v>2544</v>
      </c>
      <c r="DN88">
        <f t="shared" si="409"/>
        <v>464</v>
      </c>
      <c r="DO88">
        <f t="shared" si="410"/>
        <v>1449</v>
      </c>
      <c r="DP88">
        <f t="shared" si="411"/>
        <v>631</v>
      </c>
      <c r="DQ88">
        <f t="shared" si="412"/>
        <v>0</v>
      </c>
      <c r="DZ88" t="str">
        <f t="shared" si="413"/>
        <v>35～44</v>
      </c>
      <c r="EA88">
        <f t="shared" si="414"/>
        <v>248</v>
      </c>
      <c r="EB88">
        <f t="shared" si="415"/>
        <v>245</v>
      </c>
      <c r="EC88">
        <f t="shared" si="416"/>
        <v>3</v>
      </c>
      <c r="ED88">
        <f t="shared" si="417"/>
        <v>2544</v>
      </c>
      <c r="EE88">
        <f t="shared" si="418"/>
        <v>464</v>
      </c>
      <c r="EF88">
        <f t="shared" si="419"/>
        <v>1449</v>
      </c>
      <c r="EG88">
        <f t="shared" si="420"/>
        <v>631</v>
      </c>
      <c r="EH88">
        <f t="shared" si="421"/>
        <v>0</v>
      </c>
      <c r="EQ88" t="str">
        <f t="shared" si="422"/>
        <v>35～44</v>
      </c>
      <c r="ER88">
        <f t="shared" si="423"/>
        <v>248</v>
      </c>
      <c r="ES88">
        <f t="shared" si="424"/>
        <v>245</v>
      </c>
      <c r="ET88">
        <f t="shared" si="425"/>
        <v>3</v>
      </c>
      <c r="EU88">
        <f t="shared" si="426"/>
        <v>2544</v>
      </c>
      <c r="EV88">
        <f t="shared" si="427"/>
        <v>464</v>
      </c>
      <c r="EW88">
        <f t="shared" si="428"/>
        <v>1449</v>
      </c>
      <c r="EX88">
        <f t="shared" si="429"/>
        <v>631</v>
      </c>
      <c r="EY88">
        <f t="shared" si="430"/>
        <v>0</v>
      </c>
      <c r="FH88" t="str">
        <f t="shared" si="431"/>
        <v>35～44</v>
      </c>
      <c r="FI88">
        <f t="shared" si="431"/>
        <v>248</v>
      </c>
      <c r="FJ88">
        <f t="shared" si="431"/>
        <v>245</v>
      </c>
      <c r="FK88">
        <f t="shared" si="431"/>
        <v>3</v>
      </c>
      <c r="FL88">
        <f t="shared" si="431"/>
        <v>2544</v>
      </c>
      <c r="FM88">
        <f t="shared" si="431"/>
        <v>464</v>
      </c>
      <c r="FN88">
        <f t="shared" si="431"/>
        <v>1449</v>
      </c>
      <c r="FO88">
        <f t="shared" si="431"/>
        <v>631</v>
      </c>
      <c r="FP88">
        <f t="shared" si="431"/>
        <v>0</v>
      </c>
    </row>
    <row r="89" spans="1:172" x14ac:dyDescent="0.2">
      <c r="A89" t="s">
        <v>184</v>
      </c>
      <c r="B89">
        <f>①データ貼り付け!B89</f>
        <v>13.706877594097449</v>
      </c>
      <c r="C89">
        <f>①データ貼り付け!C89</f>
        <v>13.301927074948026</v>
      </c>
      <c r="D89">
        <f>①データ貼り付け!D89</f>
        <v>11.461338551271067</v>
      </c>
      <c r="E89">
        <f>①データ貼り付け!E89</f>
        <v>11.90842224452034</v>
      </c>
      <c r="F89">
        <f>①データ貼り付け!F89</f>
        <v>14.174007739356478</v>
      </c>
      <c r="G89">
        <f>①データ貼り付け!G89</f>
        <v>16.363852509361813</v>
      </c>
      <c r="H89">
        <f>①データ貼り付け!H89</f>
        <v>16.261243225169963</v>
      </c>
      <c r="S89" s="4"/>
      <c r="AM89" s="4"/>
      <c r="BK89" t="str">
        <f t="shared" si="385"/>
        <v>45～54</v>
      </c>
      <c r="BL89">
        <f t="shared" si="385"/>
        <v>464</v>
      </c>
      <c r="BM89">
        <f t="shared" si="385"/>
        <v>457</v>
      </c>
      <c r="BN89">
        <f t="shared" si="385"/>
        <v>7</v>
      </c>
      <c r="BO89">
        <f t="shared" si="385"/>
        <v>3315</v>
      </c>
      <c r="BP89">
        <f t="shared" si="385"/>
        <v>727</v>
      </c>
      <c r="BQ89">
        <f t="shared" si="385"/>
        <v>1856</v>
      </c>
      <c r="BR89">
        <f t="shared" si="385"/>
        <v>733</v>
      </c>
      <c r="BS89">
        <f t="shared" si="385"/>
        <v>0</v>
      </c>
      <c r="CA89" t="str">
        <f t="shared" si="386"/>
        <v>45～54</v>
      </c>
      <c r="CB89">
        <f t="shared" si="387"/>
        <v>464</v>
      </c>
      <c r="CC89">
        <f t="shared" si="388"/>
        <v>457</v>
      </c>
      <c r="CD89">
        <f t="shared" si="389"/>
        <v>7</v>
      </c>
      <c r="CE89">
        <f t="shared" si="390"/>
        <v>3315</v>
      </c>
      <c r="CF89">
        <f t="shared" si="391"/>
        <v>727</v>
      </c>
      <c r="CG89">
        <f t="shared" si="392"/>
        <v>1856</v>
      </c>
      <c r="CH89">
        <f t="shared" si="393"/>
        <v>733</v>
      </c>
      <c r="CI89">
        <f t="shared" si="394"/>
        <v>0</v>
      </c>
      <c r="CR89" t="str">
        <f t="shared" si="395"/>
        <v>45～54</v>
      </c>
      <c r="CS89">
        <f t="shared" si="396"/>
        <v>464</v>
      </c>
      <c r="CT89">
        <f t="shared" si="397"/>
        <v>457</v>
      </c>
      <c r="CU89">
        <f t="shared" si="398"/>
        <v>7</v>
      </c>
      <c r="CV89">
        <f t="shared" si="399"/>
        <v>3315</v>
      </c>
      <c r="CW89">
        <f t="shared" si="400"/>
        <v>727</v>
      </c>
      <c r="CX89">
        <f t="shared" si="401"/>
        <v>1856</v>
      </c>
      <c r="CY89">
        <f t="shared" si="402"/>
        <v>733</v>
      </c>
      <c r="CZ89">
        <f t="shared" si="403"/>
        <v>0</v>
      </c>
      <c r="DI89" t="str">
        <f t="shared" si="404"/>
        <v>45～54</v>
      </c>
      <c r="DJ89">
        <f t="shared" si="405"/>
        <v>464</v>
      </c>
      <c r="DK89">
        <f t="shared" si="406"/>
        <v>457</v>
      </c>
      <c r="DL89">
        <f t="shared" si="407"/>
        <v>7</v>
      </c>
      <c r="DM89">
        <f t="shared" si="408"/>
        <v>3315</v>
      </c>
      <c r="DN89">
        <f t="shared" si="409"/>
        <v>727</v>
      </c>
      <c r="DO89">
        <f t="shared" si="410"/>
        <v>1856</v>
      </c>
      <c r="DP89">
        <f t="shared" si="411"/>
        <v>733</v>
      </c>
      <c r="DQ89">
        <f t="shared" si="412"/>
        <v>0</v>
      </c>
      <c r="DZ89" t="str">
        <f t="shared" si="413"/>
        <v>45～54</v>
      </c>
      <c r="EA89">
        <f t="shared" si="414"/>
        <v>464</v>
      </c>
      <c r="EB89">
        <f t="shared" si="415"/>
        <v>457</v>
      </c>
      <c r="EC89">
        <f t="shared" si="416"/>
        <v>7</v>
      </c>
      <c r="ED89">
        <f t="shared" si="417"/>
        <v>3315</v>
      </c>
      <c r="EE89">
        <f t="shared" si="418"/>
        <v>727</v>
      </c>
      <c r="EF89">
        <f t="shared" si="419"/>
        <v>1856</v>
      </c>
      <c r="EG89">
        <f t="shared" si="420"/>
        <v>733</v>
      </c>
      <c r="EH89">
        <f t="shared" si="421"/>
        <v>0</v>
      </c>
      <c r="EQ89" t="str">
        <f t="shared" si="422"/>
        <v>45～54</v>
      </c>
      <c r="ER89">
        <f t="shared" si="423"/>
        <v>464</v>
      </c>
      <c r="ES89">
        <f t="shared" si="424"/>
        <v>457</v>
      </c>
      <c r="ET89">
        <f t="shared" si="425"/>
        <v>7</v>
      </c>
      <c r="EU89">
        <f t="shared" si="426"/>
        <v>3315</v>
      </c>
      <c r="EV89">
        <f t="shared" si="427"/>
        <v>727</v>
      </c>
      <c r="EW89">
        <f t="shared" si="428"/>
        <v>1856</v>
      </c>
      <c r="EX89">
        <f t="shared" si="429"/>
        <v>733</v>
      </c>
      <c r="EY89">
        <f t="shared" si="430"/>
        <v>0</v>
      </c>
      <c r="FH89" t="str">
        <f t="shared" si="431"/>
        <v>45～54</v>
      </c>
      <c r="FI89">
        <f t="shared" si="431"/>
        <v>464</v>
      </c>
      <c r="FJ89">
        <f t="shared" si="431"/>
        <v>457</v>
      </c>
      <c r="FK89">
        <f t="shared" si="431"/>
        <v>7</v>
      </c>
      <c r="FL89">
        <f t="shared" si="431"/>
        <v>3315</v>
      </c>
      <c r="FM89">
        <f t="shared" si="431"/>
        <v>727</v>
      </c>
      <c r="FN89">
        <f t="shared" si="431"/>
        <v>1856</v>
      </c>
      <c r="FO89">
        <f t="shared" si="431"/>
        <v>733</v>
      </c>
      <c r="FP89">
        <f t="shared" si="431"/>
        <v>0</v>
      </c>
    </row>
    <row r="90" spans="1:172" x14ac:dyDescent="0.2">
      <c r="A90" t="s">
        <v>185</v>
      </c>
      <c r="B90">
        <f>①データ貼り付け!B90</f>
        <v>11.339658154881361</v>
      </c>
      <c r="C90">
        <f>①データ貼り付け!C90</f>
        <v>14.189690534023057</v>
      </c>
      <c r="D90">
        <f>①データ貼り付け!D90</f>
        <v>17.366038451288418</v>
      </c>
      <c r="E90">
        <f>①データ貼り付け!E90</f>
        <v>18.74066777748115</v>
      </c>
      <c r="F90">
        <f>①データ貼り付け!F90</f>
        <v>19.091874820009423</v>
      </c>
      <c r="G90">
        <f>①データ貼り付け!G90</f>
        <v>20.195755978680825</v>
      </c>
      <c r="H90">
        <f>①データ貼り付け!H90</f>
        <v>22.313699913727984</v>
      </c>
      <c r="S90" s="4"/>
      <c r="AM90" s="4"/>
      <c r="BK90" t="str">
        <f t="shared" si="385"/>
        <v>55～64</v>
      </c>
      <c r="BL90">
        <f t="shared" si="385"/>
        <v>915</v>
      </c>
      <c r="BM90">
        <f t="shared" si="385"/>
        <v>906</v>
      </c>
      <c r="BN90">
        <f t="shared" si="385"/>
        <v>9</v>
      </c>
      <c r="BO90">
        <f t="shared" si="385"/>
        <v>4917</v>
      </c>
      <c r="BP90">
        <f t="shared" si="385"/>
        <v>1259</v>
      </c>
      <c r="BQ90">
        <f t="shared" si="385"/>
        <v>2708</v>
      </c>
      <c r="BR90">
        <f t="shared" si="385"/>
        <v>950</v>
      </c>
      <c r="BS90">
        <f t="shared" si="385"/>
        <v>0</v>
      </c>
      <c r="CA90" t="str">
        <f t="shared" si="386"/>
        <v>55～64</v>
      </c>
      <c r="CB90">
        <f t="shared" si="387"/>
        <v>915</v>
      </c>
      <c r="CC90">
        <f t="shared" si="388"/>
        <v>906</v>
      </c>
      <c r="CD90">
        <f t="shared" si="389"/>
        <v>9</v>
      </c>
      <c r="CE90">
        <f t="shared" si="390"/>
        <v>4917</v>
      </c>
      <c r="CF90">
        <f t="shared" si="391"/>
        <v>1259</v>
      </c>
      <c r="CG90">
        <f t="shared" si="392"/>
        <v>2708</v>
      </c>
      <c r="CH90">
        <f t="shared" si="393"/>
        <v>950</v>
      </c>
      <c r="CI90">
        <f t="shared" si="394"/>
        <v>0</v>
      </c>
      <c r="CR90" t="str">
        <f t="shared" si="395"/>
        <v>55～64</v>
      </c>
      <c r="CS90">
        <f t="shared" si="396"/>
        <v>915</v>
      </c>
      <c r="CT90">
        <f t="shared" si="397"/>
        <v>906</v>
      </c>
      <c r="CU90">
        <f t="shared" si="398"/>
        <v>9</v>
      </c>
      <c r="CV90">
        <f t="shared" si="399"/>
        <v>4917</v>
      </c>
      <c r="CW90">
        <f t="shared" si="400"/>
        <v>1259</v>
      </c>
      <c r="CX90">
        <f t="shared" si="401"/>
        <v>2708</v>
      </c>
      <c r="CY90">
        <f t="shared" si="402"/>
        <v>950</v>
      </c>
      <c r="CZ90">
        <f t="shared" si="403"/>
        <v>0</v>
      </c>
      <c r="DI90" t="str">
        <f t="shared" si="404"/>
        <v>55～64</v>
      </c>
      <c r="DJ90">
        <f t="shared" si="405"/>
        <v>915</v>
      </c>
      <c r="DK90">
        <f t="shared" si="406"/>
        <v>906</v>
      </c>
      <c r="DL90">
        <f t="shared" si="407"/>
        <v>9</v>
      </c>
      <c r="DM90">
        <f t="shared" si="408"/>
        <v>4917</v>
      </c>
      <c r="DN90">
        <f t="shared" si="409"/>
        <v>1259</v>
      </c>
      <c r="DO90">
        <f t="shared" si="410"/>
        <v>2708</v>
      </c>
      <c r="DP90">
        <f t="shared" si="411"/>
        <v>950</v>
      </c>
      <c r="DQ90">
        <f t="shared" si="412"/>
        <v>0</v>
      </c>
      <c r="DZ90" t="str">
        <f t="shared" si="413"/>
        <v>55～64</v>
      </c>
      <c r="EA90">
        <f t="shared" si="414"/>
        <v>915</v>
      </c>
      <c r="EB90">
        <f t="shared" si="415"/>
        <v>906</v>
      </c>
      <c r="EC90">
        <f t="shared" si="416"/>
        <v>9</v>
      </c>
      <c r="ED90">
        <f t="shared" si="417"/>
        <v>4917</v>
      </c>
      <c r="EE90">
        <f t="shared" si="418"/>
        <v>1259</v>
      </c>
      <c r="EF90">
        <f t="shared" si="419"/>
        <v>2708</v>
      </c>
      <c r="EG90">
        <f t="shared" si="420"/>
        <v>950</v>
      </c>
      <c r="EH90">
        <f t="shared" si="421"/>
        <v>0</v>
      </c>
      <c r="EQ90" t="str">
        <f t="shared" si="422"/>
        <v>55～64</v>
      </c>
      <c r="ER90">
        <f t="shared" si="423"/>
        <v>915</v>
      </c>
      <c r="ES90">
        <f t="shared" si="424"/>
        <v>906</v>
      </c>
      <c r="ET90">
        <f t="shared" si="425"/>
        <v>9</v>
      </c>
      <c r="EU90">
        <f t="shared" si="426"/>
        <v>4917</v>
      </c>
      <c r="EV90">
        <f t="shared" si="427"/>
        <v>1259</v>
      </c>
      <c r="EW90">
        <f t="shared" si="428"/>
        <v>2708</v>
      </c>
      <c r="EX90">
        <f t="shared" si="429"/>
        <v>950</v>
      </c>
      <c r="EY90">
        <f t="shared" si="430"/>
        <v>0</v>
      </c>
      <c r="FH90" t="str">
        <f t="shared" si="431"/>
        <v>55～64</v>
      </c>
      <c r="FI90">
        <f t="shared" si="431"/>
        <v>915</v>
      </c>
      <c r="FJ90">
        <f t="shared" si="431"/>
        <v>906</v>
      </c>
      <c r="FK90">
        <f t="shared" si="431"/>
        <v>9</v>
      </c>
      <c r="FL90">
        <f t="shared" si="431"/>
        <v>4917</v>
      </c>
      <c r="FM90">
        <f t="shared" si="431"/>
        <v>1259</v>
      </c>
      <c r="FN90">
        <f t="shared" si="431"/>
        <v>2708</v>
      </c>
      <c r="FO90">
        <f t="shared" si="431"/>
        <v>950</v>
      </c>
      <c r="FP90">
        <f t="shared" si="431"/>
        <v>0</v>
      </c>
    </row>
    <row r="91" spans="1:172" x14ac:dyDescent="0.2">
      <c r="S91" s="4"/>
      <c r="AM91" s="4"/>
      <c r="BK91" t="str">
        <f t="shared" si="385"/>
        <v>65～74</v>
      </c>
      <c r="BL91">
        <f t="shared" si="385"/>
        <v>1628</v>
      </c>
      <c r="BM91">
        <f t="shared" si="385"/>
        <v>1601</v>
      </c>
      <c r="BN91">
        <f t="shared" si="385"/>
        <v>26</v>
      </c>
      <c r="BO91">
        <f t="shared" si="385"/>
        <v>8303</v>
      </c>
      <c r="BP91">
        <f t="shared" si="385"/>
        <v>2201</v>
      </c>
      <c r="BQ91">
        <f t="shared" si="385"/>
        <v>4637</v>
      </c>
      <c r="BR91">
        <f t="shared" si="385"/>
        <v>1465</v>
      </c>
      <c r="BS91">
        <f t="shared" si="385"/>
        <v>0</v>
      </c>
      <c r="CA91" t="str">
        <f t="shared" si="386"/>
        <v>65～74</v>
      </c>
      <c r="CB91">
        <f t="shared" si="387"/>
        <v>1628</v>
      </c>
      <c r="CC91">
        <f t="shared" si="388"/>
        <v>1601</v>
      </c>
      <c r="CD91">
        <f t="shared" si="389"/>
        <v>26</v>
      </c>
      <c r="CE91">
        <f t="shared" si="390"/>
        <v>8303</v>
      </c>
      <c r="CF91">
        <f t="shared" si="391"/>
        <v>2201</v>
      </c>
      <c r="CG91">
        <f t="shared" si="392"/>
        <v>4637</v>
      </c>
      <c r="CH91">
        <f t="shared" si="393"/>
        <v>1465</v>
      </c>
      <c r="CI91">
        <f t="shared" si="394"/>
        <v>0</v>
      </c>
      <c r="CR91" t="str">
        <f t="shared" si="395"/>
        <v>65～74</v>
      </c>
      <c r="CS91">
        <f t="shared" si="396"/>
        <v>1628</v>
      </c>
      <c r="CT91">
        <f t="shared" si="397"/>
        <v>1601</v>
      </c>
      <c r="CU91">
        <f t="shared" si="398"/>
        <v>26</v>
      </c>
      <c r="CV91">
        <f t="shared" si="399"/>
        <v>8303</v>
      </c>
      <c r="CW91">
        <f t="shared" si="400"/>
        <v>2201</v>
      </c>
      <c r="CX91">
        <f t="shared" si="401"/>
        <v>4637</v>
      </c>
      <c r="CY91">
        <f t="shared" si="402"/>
        <v>1465</v>
      </c>
      <c r="CZ91">
        <f t="shared" si="403"/>
        <v>0</v>
      </c>
      <c r="DI91" t="str">
        <f t="shared" si="404"/>
        <v>65～74</v>
      </c>
      <c r="DJ91">
        <f t="shared" si="405"/>
        <v>1628</v>
      </c>
      <c r="DK91">
        <f t="shared" si="406"/>
        <v>1601</v>
      </c>
      <c r="DL91">
        <f t="shared" si="407"/>
        <v>26</v>
      </c>
      <c r="DM91">
        <f t="shared" si="408"/>
        <v>8303</v>
      </c>
      <c r="DN91">
        <f t="shared" si="409"/>
        <v>2201</v>
      </c>
      <c r="DO91">
        <f t="shared" si="410"/>
        <v>4637</v>
      </c>
      <c r="DP91">
        <f t="shared" si="411"/>
        <v>1465</v>
      </c>
      <c r="DQ91">
        <f t="shared" si="412"/>
        <v>0</v>
      </c>
      <c r="DZ91" t="str">
        <f t="shared" si="413"/>
        <v>65～74</v>
      </c>
      <c r="EA91">
        <f t="shared" si="414"/>
        <v>1628</v>
      </c>
      <c r="EB91">
        <f t="shared" si="415"/>
        <v>1601</v>
      </c>
      <c r="EC91">
        <f t="shared" si="416"/>
        <v>26</v>
      </c>
      <c r="ED91">
        <f t="shared" si="417"/>
        <v>8303</v>
      </c>
      <c r="EE91">
        <f t="shared" si="418"/>
        <v>2201</v>
      </c>
      <c r="EF91">
        <f t="shared" si="419"/>
        <v>4637</v>
      </c>
      <c r="EG91">
        <f t="shared" si="420"/>
        <v>1465</v>
      </c>
      <c r="EH91">
        <f t="shared" si="421"/>
        <v>0</v>
      </c>
      <c r="EQ91" t="str">
        <f t="shared" si="422"/>
        <v>65～74</v>
      </c>
      <c r="ER91">
        <f t="shared" si="423"/>
        <v>1628</v>
      </c>
      <c r="ES91">
        <f t="shared" si="424"/>
        <v>1601</v>
      </c>
      <c r="ET91">
        <f t="shared" si="425"/>
        <v>26</v>
      </c>
      <c r="EU91">
        <f t="shared" si="426"/>
        <v>8303</v>
      </c>
      <c r="EV91">
        <f t="shared" si="427"/>
        <v>2201</v>
      </c>
      <c r="EW91">
        <f t="shared" si="428"/>
        <v>4637</v>
      </c>
      <c r="EX91">
        <f t="shared" si="429"/>
        <v>1465</v>
      </c>
      <c r="EY91">
        <f t="shared" si="430"/>
        <v>0</v>
      </c>
      <c r="FH91" t="str">
        <f t="shared" si="431"/>
        <v>65～74</v>
      </c>
      <c r="FI91">
        <f t="shared" si="431"/>
        <v>1628</v>
      </c>
      <c r="FJ91">
        <f t="shared" si="431"/>
        <v>1601</v>
      </c>
      <c r="FK91">
        <f t="shared" si="431"/>
        <v>26</v>
      </c>
      <c r="FL91">
        <f t="shared" si="431"/>
        <v>8303</v>
      </c>
      <c r="FM91">
        <f t="shared" si="431"/>
        <v>2201</v>
      </c>
      <c r="FN91">
        <f t="shared" si="431"/>
        <v>4637</v>
      </c>
      <c r="FO91">
        <f t="shared" si="431"/>
        <v>1465</v>
      </c>
      <c r="FP91">
        <f t="shared" si="431"/>
        <v>0</v>
      </c>
    </row>
    <row r="92" spans="1:172" x14ac:dyDescent="0.2">
      <c r="A92" t="s">
        <v>190</v>
      </c>
      <c r="B92">
        <f>①データ貼り付け!B92</f>
        <v>100</v>
      </c>
      <c r="C92">
        <f>①データ貼り付け!C92</f>
        <v>98.947729315184247</v>
      </c>
      <c r="D92">
        <f>①データ貼り付け!D92</f>
        <v>96.811154034627791</v>
      </c>
      <c r="E92">
        <f>①データ貼り付け!E92</f>
        <v>94.048965131520845</v>
      </c>
      <c r="F92">
        <f>①データ貼り付け!F92</f>
        <v>90.791549281141727</v>
      </c>
      <c r="G92">
        <f>①データ貼り付け!G92</f>
        <v>87.393703691518638</v>
      </c>
      <c r="H92">
        <f>①データ貼り付け!H92</f>
        <v>83.896639556165837</v>
      </c>
      <c r="S92" s="4"/>
      <c r="AM92" s="4"/>
      <c r="BK92" t="str">
        <f t="shared" si="385"/>
        <v>75歳以上</v>
      </c>
      <c r="BL92">
        <f t="shared" si="385"/>
        <v>3534</v>
      </c>
      <c r="BM92">
        <f t="shared" si="385"/>
        <v>3450</v>
      </c>
      <c r="BN92">
        <f t="shared" si="385"/>
        <v>83</v>
      </c>
      <c r="BO92">
        <f t="shared" si="385"/>
        <v>11332</v>
      </c>
      <c r="BP92">
        <f t="shared" si="385"/>
        <v>3058</v>
      </c>
      <c r="BQ92">
        <f t="shared" si="385"/>
        <v>6671</v>
      </c>
      <c r="BR92">
        <f t="shared" si="385"/>
        <v>1603</v>
      </c>
      <c r="BS92">
        <f t="shared" si="385"/>
        <v>0</v>
      </c>
      <c r="CA92" t="str">
        <f t="shared" si="386"/>
        <v>75歳以上</v>
      </c>
      <c r="CB92">
        <f t="shared" si="387"/>
        <v>3534</v>
      </c>
      <c r="CC92">
        <f t="shared" si="388"/>
        <v>3450</v>
      </c>
      <c r="CD92">
        <f t="shared" si="389"/>
        <v>83</v>
      </c>
      <c r="CE92">
        <f t="shared" si="390"/>
        <v>11332</v>
      </c>
      <c r="CF92">
        <f t="shared" si="391"/>
        <v>3058</v>
      </c>
      <c r="CG92">
        <f t="shared" si="392"/>
        <v>6671</v>
      </c>
      <c r="CH92">
        <f t="shared" si="393"/>
        <v>1603</v>
      </c>
      <c r="CI92">
        <f t="shared" si="394"/>
        <v>0</v>
      </c>
      <c r="CR92" t="str">
        <f t="shared" si="395"/>
        <v>75歳以上</v>
      </c>
      <c r="CS92">
        <f t="shared" si="396"/>
        <v>3534</v>
      </c>
      <c r="CT92">
        <f t="shared" si="397"/>
        <v>3450</v>
      </c>
      <c r="CU92">
        <f t="shared" si="398"/>
        <v>83</v>
      </c>
      <c r="CV92">
        <f t="shared" si="399"/>
        <v>11332</v>
      </c>
      <c r="CW92">
        <f t="shared" si="400"/>
        <v>3058</v>
      </c>
      <c r="CX92">
        <f t="shared" si="401"/>
        <v>6671</v>
      </c>
      <c r="CY92">
        <f t="shared" si="402"/>
        <v>1603</v>
      </c>
      <c r="CZ92">
        <f t="shared" si="403"/>
        <v>0</v>
      </c>
      <c r="DI92" t="str">
        <f t="shared" si="404"/>
        <v>75歳以上</v>
      </c>
      <c r="DJ92">
        <f t="shared" si="405"/>
        <v>3534</v>
      </c>
      <c r="DK92">
        <f t="shared" si="406"/>
        <v>3450</v>
      </c>
      <c r="DL92">
        <f t="shared" si="407"/>
        <v>83</v>
      </c>
      <c r="DM92">
        <f t="shared" si="408"/>
        <v>11332</v>
      </c>
      <c r="DN92">
        <f t="shared" si="409"/>
        <v>3058</v>
      </c>
      <c r="DO92">
        <f t="shared" si="410"/>
        <v>6671</v>
      </c>
      <c r="DP92">
        <f t="shared" si="411"/>
        <v>1603</v>
      </c>
      <c r="DQ92">
        <f t="shared" si="412"/>
        <v>0</v>
      </c>
      <c r="DZ92" t="str">
        <f t="shared" si="413"/>
        <v>75歳以上</v>
      </c>
      <c r="EA92">
        <f t="shared" si="414"/>
        <v>3534</v>
      </c>
      <c r="EB92">
        <f t="shared" si="415"/>
        <v>3450</v>
      </c>
      <c r="EC92">
        <f t="shared" si="416"/>
        <v>83</v>
      </c>
      <c r="ED92">
        <f t="shared" si="417"/>
        <v>11332</v>
      </c>
      <c r="EE92">
        <f t="shared" si="418"/>
        <v>3058</v>
      </c>
      <c r="EF92">
        <f t="shared" si="419"/>
        <v>6671</v>
      </c>
      <c r="EG92">
        <f t="shared" si="420"/>
        <v>1603</v>
      </c>
      <c r="EH92">
        <f t="shared" si="421"/>
        <v>0</v>
      </c>
      <c r="EQ92" t="str">
        <f t="shared" si="422"/>
        <v>75歳以上</v>
      </c>
      <c r="ER92">
        <f t="shared" si="423"/>
        <v>3534</v>
      </c>
      <c r="ES92">
        <f t="shared" si="424"/>
        <v>3450</v>
      </c>
      <c r="ET92">
        <f t="shared" si="425"/>
        <v>83</v>
      </c>
      <c r="EU92">
        <f t="shared" si="426"/>
        <v>11332</v>
      </c>
      <c r="EV92">
        <f t="shared" si="427"/>
        <v>3058</v>
      </c>
      <c r="EW92">
        <f t="shared" si="428"/>
        <v>6671</v>
      </c>
      <c r="EX92">
        <f t="shared" si="429"/>
        <v>1603</v>
      </c>
      <c r="EY92">
        <f t="shared" si="430"/>
        <v>0</v>
      </c>
      <c r="FH92" t="str">
        <f t="shared" si="431"/>
        <v>75歳以上</v>
      </c>
      <c r="FI92">
        <f t="shared" si="431"/>
        <v>3534</v>
      </c>
      <c r="FJ92">
        <f t="shared" si="431"/>
        <v>3450</v>
      </c>
      <c r="FK92">
        <f t="shared" si="431"/>
        <v>83</v>
      </c>
      <c r="FL92">
        <f t="shared" si="431"/>
        <v>11332</v>
      </c>
      <c r="FM92">
        <f t="shared" si="431"/>
        <v>3058</v>
      </c>
      <c r="FN92">
        <f t="shared" si="431"/>
        <v>6671</v>
      </c>
      <c r="FO92">
        <f t="shared" si="431"/>
        <v>1603</v>
      </c>
      <c r="FP92">
        <f t="shared" si="431"/>
        <v>0</v>
      </c>
    </row>
    <row r="93" spans="1:172" x14ac:dyDescent="0.2">
      <c r="S93" s="4"/>
      <c r="AM93" s="4"/>
      <c r="BK93" t="str">
        <f t="shared" si="385"/>
        <v>●’人口10万人当たり介護保険受給者数（〇／▲×10万人）</v>
      </c>
      <c r="BL93">
        <f t="shared" si="385"/>
        <v>0</v>
      </c>
      <c r="BM93">
        <f t="shared" si="385"/>
        <v>0</v>
      </c>
      <c r="BN93">
        <f t="shared" si="385"/>
        <v>0</v>
      </c>
      <c r="BO93">
        <f t="shared" si="385"/>
        <v>0</v>
      </c>
      <c r="BP93">
        <f t="shared" si="385"/>
        <v>0</v>
      </c>
      <c r="BQ93">
        <f t="shared" si="385"/>
        <v>0</v>
      </c>
      <c r="BR93">
        <f t="shared" si="385"/>
        <v>0</v>
      </c>
      <c r="BS93">
        <f t="shared" si="385"/>
        <v>0</v>
      </c>
      <c r="CA93" t="str">
        <f t="shared" si="386"/>
        <v>●’人口10万人当たり介護保険受給者数（〇／▲×10万人）</v>
      </c>
      <c r="CB93">
        <f t="shared" si="387"/>
        <v>0</v>
      </c>
      <c r="CC93">
        <f t="shared" si="388"/>
        <v>0</v>
      </c>
      <c r="CD93">
        <f t="shared" si="389"/>
        <v>0</v>
      </c>
      <c r="CE93">
        <f t="shared" si="390"/>
        <v>0</v>
      </c>
      <c r="CF93">
        <f t="shared" si="391"/>
        <v>0</v>
      </c>
      <c r="CG93">
        <f t="shared" si="392"/>
        <v>0</v>
      </c>
      <c r="CH93">
        <f t="shared" si="393"/>
        <v>0</v>
      </c>
      <c r="CI93">
        <f t="shared" si="394"/>
        <v>0</v>
      </c>
      <c r="CR93" t="str">
        <f t="shared" si="395"/>
        <v>●’人口10万人当たり介護保険受給者数（〇／▲×10万人）</v>
      </c>
      <c r="CS93">
        <f t="shared" si="396"/>
        <v>0</v>
      </c>
      <c r="CT93">
        <f t="shared" si="397"/>
        <v>0</v>
      </c>
      <c r="CU93">
        <f t="shared" si="398"/>
        <v>0</v>
      </c>
      <c r="CV93">
        <f t="shared" si="399"/>
        <v>0</v>
      </c>
      <c r="CW93">
        <f t="shared" si="400"/>
        <v>0</v>
      </c>
      <c r="CX93">
        <f t="shared" si="401"/>
        <v>0</v>
      </c>
      <c r="CY93">
        <f t="shared" si="402"/>
        <v>0</v>
      </c>
      <c r="CZ93">
        <f t="shared" si="403"/>
        <v>0</v>
      </c>
      <c r="DI93" t="str">
        <f t="shared" si="404"/>
        <v>●’人口10万人当たり介護保険受給者数（〇／▲×10万人）</v>
      </c>
      <c r="DJ93">
        <f t="shared" si="405"/>
        <v>0</v>
      </c>
      <c r="DK93">
        <f t="shared" si="406"/>
        <v>0</v>
      </c>
      <c r="DL93">
        <f t="shared" si="407"/>
        <v>0</v>
      </c>
      <c r="DM93">
        <f t="shared" si="408"/>
        <v>0</v>
      </c>
      <c r="DN93">
        <f t="shared" si="409"/>
        <v>0</v>
      </c>
      <c r="DO93">
        <f t="shared" si="410"/>
        <v>0</v>
      </c>
      <c r="DP93">
        <f t="shared" si="411"/>
        <v>0</v>
      </c>
      <c r="DQ93">
        <f t="shared" si="412"/>
        <v>0</v>
      </c>
      <c r="DZ93" t="str">
        <f t="shared" si="413"/>
        <v>●’人口10万人当たり介護保険受給者数（〇／▲×10万人）</v>
      </c>
      <c r="EA93">
        <f t="shared" si="414"/>
        <v>0</v>
      </c>
      <c r="EB93">
        <f t="shared" si="415"/>
        <v>0</v>
      </c>
      <c r="EC93">
        <f t="shared" si="416"/>
        <v>0</v>
      </c>
      <c r="ED93">
        <f t="shared" si="417"/>
        <v>0</v>
      </c>
      <c r="EE93">
        <f t="shared" si="418"/>
        <v>0</v>
      </c>
      <c r="EF93">
        <f t="shared" si="419"/>
        <v>0</v>
      </c>
      <c r="EG93">
        <f t="shared" si="420"/>
        <v>0</v>
      </c>
      <c r="EH93">
        <f t="shared" si="421"/>
        <v>0</v>
      </c>
      <c r="EQ93" t="str">
        <f t="shared" si="422"/>
        <v>●’人口10万人当たり介護保険受給者数（〇／▲×10万人）</v>
      </c>
      <c r="ER93">
        <f t="shared" si="423"/>
        <v>0</v>
      </c>
      <c r="ES93">
        <f t="shared" si="424"/>
        <v>0</v>
      </c>
      <c r="ET93">
        <f t="shared" si="425"/>
        <v>0</v>
      </c>
      <c r="EU93">
        <f t="shared" si="426"/>
        <v>0</v>
      </c>
      <c r="EV93">
        <f t="shared" si="427"/>
        <v>0</v>
      </c>
      <c r="EW93">
        <f t="shared" si="428"/>
        <v>0</v>
      </c>
      <c r="EX93">
        <f t="shared" si="429"/>
        <v>0</v>
      </c>
      <c r="EY93">
        <f t="shared" si="430"/>
        <v>0</v>
      </c>
      <c r="FH93" t="str">
        <f t="shared" si="431"/>
        <v>●’人口10万人当たり介護保険受給者数（〇／▲×10万人）</v>
      </c>
      <c r="FI93">
        <f t="shared" si="431"/>
        <v>0</v>
      </c>
      <c r="FJ93">
        <f t="shared" si="431"/>
        <v>0</v>
      </c>
      <c r="FK93">
        <f t="shared" si="431"/>
        <v>0</v>
      </c>
      <c r="FL93">
        <f t="shared" si="431"/>
        <v>0</v>
      </c>
      <c r="FM93">
        <f t="shared" si="431"/>
        <v>0</v>
      </c>
      <c r="FN93">
        <f t="shared" si="431"/>
        <v>0</v>
      </c>
      <c r="FO93">
        <f t="shared" si="431"/>
        <v>0</v>
      </c>
      <c r="FP93">
        <f t="shared" si="431"/>
        <v>0</v>
      </c>
    </row>
    <row r="94" spans="1:172" x14ac:dyDescent="0.2">
      <c r="S94" s="4"/>
      <c r="AM94" s="4"/>
      <c r="BK94" t="str">
        <f t="shared" si="385"/>
        <v>男</v>
      </c>
      <c r="BL94" t="str">
        <f t="shared" si="385"/>
        <v>計</v>
      </c>
      <c r="BM94" t="str">
        <f t="shared" si="385"/>
        <v>介護予防サービス</v>
      </c>
      <c r="BN94">
        <f t="shared" si="385"/>
        <v>0</v>
      </c>
      <c r="BO94" t="str">
        <f t="shared" si="385"/>
        <v>介護サービス</v>
      </c>
      <c r="BP94">
        <f t="shared" si="385"/>
        <v>0</v>
      </c>
      <c r="BQ94">
        <f t="shared" si="385"/>
        <v>0</v>
      </c>
      <c r="BR94">
        <f t="shared" si="385"/>
        <v>0</v>
      </c>
      <c r="BS94">
        <f t="shared" si="385"/>
        <v>0</v>
      </c>
      <c r="CA94" t="str">
        <f t="shared" si="386"/>
        <v>男</v>
      </c>
      <c r="CB94" t="str">
        <f t="shared" si="387"/>
        <v>計</v>
      </c>
      <c r="CC94" t="str">
        <f t="shared" si="388"/>
        <v>介護予防サービス</v>
      </c>
      <c r="CD94">
        <f t="shared" si="389"/>
        <v>0</v>
      </c>
      <c r="CE94" t="str">
        <f t="shared" si="390"/>
        <v>介護サービス</v>
      </c>
      <c r="CF94">
        <f t="shared" si="391"/>
        <v>0</v>
      </c>
      <c r="CG94">
        <f t="shared" si="392"/>
        <v>0</v>
      </c>
      <c r="CH94">
        <f t="shared" si="393"/>
        <v>0</v>
      </c>
      <c r="CI94">
        <f t="shared" si="394"/>
        <v>0</v>
      </c>
      <c r="CR94" t="str">
        <f t="shared" si="395"/>
        <v>男</v>
      </c>
      <c r="CS94" t="str">
        <f t="shared" si="396"/>
        <v>計</v>
      </c>
      <c r="CT94" t="str">
        <f t="shared" si="397"/>
        <v>介護予防サービス</v>
      </c>
      <c r="CU94">
        <f t="shared" si="398"/>
        <v>0</v>
      </c>
      <c r="CV94" t="str">
        <f t="shared" si="399"/>
        <v>介護サービス</v>
      </c>
      <c r="CW94">
        <f t="shared" si="400"/>
        <v>0</v>
      </c>
      <c r="CX94">
        <f t="shared" si="401"/>
        <v>0</v>
      </c>
      <c r="CY94">
        <f t="shared" si="402"/>
        <v>0</v>
      </c>
      <c r="CZ94">
        <f t="shared" si="403"/>
        <v>0</v>
      </c>
      <c r="DI94" t="str">
        <f t="shared" si="404"/>
        <v>男</v>
      </c>
      <c r="DJ94" t="str">
        <f t="shared" si="405"/>
        <v>計</v>
      </c>
      <c r="DK94" t="str">
        <f t="shared" si="406"/>
        <v>介護予防サービス</v>
      </c>
      <c r="DL94">
        <f t="shared" si="407"/>
        <v>0</v>
      </c>
      <c r="DM94" t="str">
        <f t="shared" si="408"/>
        <v>介護サービス</v>
      </c>
      <c r="DN94">
        <f t="shared" si="409"/>
        <v>0</v>
      </c>
      <c r="DO94">
        <f t="shared" si="410"/>
        <v>0</v>
      </c>
      <c r="DP94">
        <f t="shared" si="411"/>
        <v>0</v>
      </c>
      <c r="DQ94">
        <f t="shared" si="412"/>
        <v>0</v>
      </c>
      <c r="DZ94" t="str">
        <f t="shared" si="413"/>
        <v>男</v>
      </c>
      <c r="EA94" t="str">
        <f t="shared" si="414"/>
        <v>計</v>
      </c>
      <c r="EB94" t="str">
        <f t="shared" si="415"/>
        <v>介護予防サービス</v>
      </c>
      <c r="EC94">
        <f t="shared" si="416"/>
        <v>0</v>
      </c>
      <c r="ED94" t="str">
        <f t="shared" si="417"/>
        <v>介護サービス</v>
      </c>
      <c r="EE94">
        <f t="shared" si="418"/>
        <v>0</v>
      </c>
      <c r="EF94">
        <f t="shared" si="419"/>
        <v>0</v>
      </c>
      <c r="EG94">
        <f t="shared" si="420"/>
        <v>0</v>
      </c>
      <c r="EH94">
        <f t="shared" si="421"/>
        <v>0</v>
      </c>
      <c r="EQ94" t="str">
        <f t="shared" si="422"/>
        <v>男</v>
      </c>
      <c r="ER94" t="str">
        <f t="shared" si="423"/>
        <v>計</v>
      </c>
      <c r="ES94" t="str">
        <f t="shared" si="424"/>
        <v>介護予防サービス</v>
      </c>
      <c r="ET94">
        <f t="shared" si="425"/>
        <v>0</v>
      </c>
      <c r="EU94" t="str">
        <f t="shared" si="426"/>
        <v>介護サービス</v>
      </c>
      <c r="EV94">
        <f t="shared" si="427"/>
        <v>0</v>
      </c>
      <c r="EW94">
        <f t="shared" si="428"/>
        <v>0</v>
      </c>
      <c r="EX94">
        <f t="shared" si="429"/>
        <v>0</v>
      </c>
      <c r="EY94">
        <f t="shared" si="430"/>
        <v>0</v>
      </c>
      <c r="FH94" t="str">
        <f t="shared" si="431"/>
        <v>男</v>
      </c>
      <c r="FI94" t="str">
        <f t="shared" si="431"/>
        <v>計</v>
      </c>
      <c r="FJ94" t="str">
        <f t="shared" si="431"/>
        <v>介護予防サービス</v>
      </c>
      <c r="FK94">
        <f t="shared" si="431"/>
        <v>0</v>
      </c>
      <c r="FL94" t="str">
        <f t="shared" si="431"/>
        <v>介護サービス</v>
      </c>
      <c r="FM94">
        <f t="shared" si="431"/>
        <v>0</v>
      </c>
      <c r="FN94">
        <f t="shared" si="431"/>
        <v>0</v>
      </c>
      <c r="FO94">
        <f t="shared" si="431"/>
        <v>0</v>
      </c>
      <c r="FP94">
        <f t="shared" si="431"/>
        <v>0</v>
      </c>
    </row>
    <row r="95" spans="1:172" x14ac:dyDescent="0.2">
      <c r="S95" s="4"/>
      <c r="AM95" s="4"/>
      <c r="BK95">
        <f t="shared" si="385"/>
        <v>0</v>
      </c>
      <c r="BL95">
        <f t="shared" si="385"/>
        <v>0</v>
      </c>
      <c r="BM95" t="str">
        <f t="shared" si="385"/>
        <v>要支援１</v>
      </c>
      <c r="BN95" t="str">
        <f t="shared" si="385"/>
        <v>要支援２</v>
      </c>
      <c r="BO95" t="str">
        <f t="shared" si="385"/>
        <v>要介護１</v>
      </c>
      <c r="BP95" t="str">
        <f t="shared" si="385"/>
        <v>要介護２</v>
      </c>
      <c r="BQ95" t="str">
        <f t="shared" si="385"/>
        <v>要介護３</v>
      </c>
      <c r="BR95" t="str">
        <f t="shared" si="385"/>
        <v>要介護４</v>
      </c>
      <c r="BS95" t="str">
        <f t="shared" si="385"/>
        <v>要介護５</v>
      </c>
      <c r="CA95">
        <f t="shared" si="386"/>
        <v>0</v>
      </c>
      <c r="CB95">
        <f t="shared" si="387"/>
        <v>0</v>
      </c>
      <c r="CC95" t="str">
        <f t="shared" si="388"/>
        <v>要支援１</v>
      </c>
      <c r="CD95" t="str">
        <f t="shared" si="389"/>
        <v>要支援２</v>
      </c>
      <c r="CE95" t="str">
        <f t="shared" si="390"/>
        <v>要介護１</v>
      </c>
      <c r="CF95" t="str">
        <f t="shared" si="391"/>
        <v>要介護２</v>
      </c>
      <c r="CG95" t="str">
        <f t="shared" si="392"/>
        <v>要介護３</v>
      </c>
      <c r="CH95" t="str">
        <f t="shared" si="393"/>
        <v>要介護４</v>
      </c>
      <c r="CI95" t="str">
        <f t="shared" si="394"/>
        <v>要介護５</v>
      </c>
      <c r="CR95">
        <f t="shared" si="395"/>
        <v>0</v>
      </c>
      <c r="CS95">
        <f t="shared" si="396"/>
        <v>0</v>
      </c>
      <c r="CT95" t="str">
        <f t="shared" si="397"/>
        <v>要支援１</v>
      </c>
      <c r="CU95" t="str">
        <f t="shared" si="398"/>
        <v>要支援２</v>
      </c>
      <c r="CV95" t="str">
        <f t="shared" si="399"/>
        <v>要介護１</v>
      </c>
      <c r="CW95" t="str">
        <f t="shared" si="400"/>
        <v>要介護２</v>
      </c>
      <c r="CX95" t="str">
        <f t="shared" si="401"/>
        <v>要介護３</v>
      </c>
      <c r="CY95" t="str">
        <f t="shared" si="402"/>
        <v>要介護４</v>
      </c>
      <c r="CZ95" t="str">
        <f t="shared" si="403"/>
        <v>要介護５</v>
      </c>
      <c r="DI95">
        <f t="shared" si="404"/>
        <v>0</v>
      </c>
      <c r="DJ95">
        <f t="shared" si="405"/>
        <v>0</v>
      </c>
      <c r="DK95" t="str">
        <f t="shared" si="406"/>
        <v>要支援１</v>
      </c>
      <c r="DL95" t="str">
        <f t="shared" si="407"/>
        <v>要支援２</v>
      </c>
      <c r="DM95" t="str">
        <f t="shared" si="408"/>
        <v>要介護１</v>
      </c>
      <c r="DN95" t="str">
        <f t="shared" si="409"/>
        <v>要介護２</v>
      </c>
      <c r="DO95" t="str">
        <f t="shared" si="410"/>
        <v>要介護３</v>
      </c>
      <c r="DP95" t="str">
        <f t="shared" si="411"/>
        <v>要介護４</v>
      </c>
      <c r="DQ95" t="str">
        <f t="shared" si="412"/>
        <v>要介護５</v>
      </c>
      <c r="DZ95">
        <f t="shared" si="413"/>
        <v>0</v>
      </c>
      <c r="EA95">
        <f t="shared" si="414"/>
        <v>0</v>
      </c>
      <c r="EB95" t="str">
        <f t="shared" si="415"/>
        <v>要支援１</v>
      </c>
      <c r="EC95" t="str">
        <f t="shared" si="416"/>
        <v>要支援２</v>
      </c>
      <c r="ED95" t="str">
        <f t="shared" si="417"/>
        <v>要介護１</v>
      </c>
      <c r="EE95" t="str">
        <f t="shared" si="418"/>
        <v>要介護２</v>
      </c>
      <c r="EF95" t="str">
        <f t="shared" si="419"/>
        <v>要介護３</v>
      </c>
      <c r="EG95" t="str">
        <f t="shared" si="420"/>
        <v>要介護４</v>
      </c>
      <c r="EH95" t="str">
        <f t="shared" si="421"/>
        <v>要介護５</v>
      </c>
      <c r="EQ95">
        <f t="shared" si="422"/>
        <v>0</v>
      </c>
      <c r="ER95">
        <f t="shared" si="423"/>
        <v>0</v>
      </c>
      <c r="ES95" t="str">
        <f t="shared" si="424"/>
        <v>要支援１</v>
      </c>
      <c r="ET95" t="str">
        <f t="shared" si="425"/>
        <v>要支援２</v>
      </c>
      <c r="EU95" t="str">
        <f t="shared" si="426"/>
        <v>要介護１</v>
      </c>
      <c r="EV95" t="str">
        <f t="shared" si="427"/>
        <v>要介護２</v>
      </c>
      <c r="EW95" t="str">
        <f t="shared" si="428"/>
        <v>要介護３</v>
      </c>
      <c r="EX95" t="str">
        <f t="shared" si="429"/>
        <v>要介護４</v>
      </c>
      <c r="EY95" t="str">
        <f t="shared" si="430"/>
        <v>要介護５</v>
      </c>
      <c r="FH95">
        <f t="shared" si="431"/>
        <v>0</v>
      </c>
      <c r="FI95">
        <f t="shared" si="431"/>
        <v>0</v>
      </c>
      <c r="FJ95" t="str">
        <f t="shared" si="431"/>
        <v>要支援１</v>
      </c>
      <c r="FK95" t="str">
        <f t="shared" si="431"/>
        <v>要支援２</v>
      </c>
      <c r="FL95" t="str">
        <f t="shared" si="431"/>
        <v>要介護１</v>
      </c>
      <c r="FM95" t="str">
        <f t="shared" si="431"/>
        <v>要介護２</v>
      </c>
      <c r="FN95" t="str">
        <f t="shared" si="431"/>
        <v>要介護３</v>
      </c>
      <c r="FO95" t="str">
        <f t="shared" si="431"/>
        <v>要介護４</v>
      </c>
      <c r="FP95" t="str">
        <f t="shared" si="431"/>
        <v>要介護５</v>
      </c>
    </row>
    <row r="96" spans="1:172" x14ac:dyDescent="0.2">
      <c r="S96" s="4"/>
      <c r="AM96" s="4"/>
      <c r="BK96" t="str">
        <f t="shared" si="385"/>
        <v>40～64歳</v>
      </c>
      <c r="BL96">
        <f t="shared" si="385"/>
        <v>347.94417907651962</v>
      </c>
      <c r="BM96">
        <f t="shared" si="385"/>
        <v>20.605038868596051</v>
      </c>
      <c r="BN96">
        <f t="shared" si="385"/>
        <v>41.210077737192101</v>
      </c>
      <c r="BO96">
        <f t="shared" si="385"/>
        <v>62.751709281633424</v>
      </c>
      <c r="BP96">
        <f t="shared" si="385"/>
        <v>85.229933501920016</v>
      </c>
      <c r="BQ96">
        <f t="shared" si="385"/>
        <v>56.195560550716493</v>
      </c>
      <c r="BR96">
        <f t="shared" si="385"/>
        <v>42.614966750960008</v>
      </c>
      <c r="BS96">
        <f t="shared" si="385"/>
        <v>39.336892385501542</v>
      </c>
      <c r="CA96" t="str">
        <f t="shared" si="386"/>
        <v>40～64歳</v>
      </c>
      <c r="CB96">
        <f t="shared" si="387"/>
        <v>347.94417907651962</v>
      </c>
      <c r="CC96">
        <f t="shared" si="388"/>
        <v>20.605038868596051</v>
      </c>
      <c r="CD96">
        <f t="shared" si="389"/>
        <v>41.210077737192101</v>
      </c>
      <c r="CE96">
        <f t="shared" si="390"/>
        <v>62.751709281633424</v>
      </c>
      <c r="CF96">
        <f t="shared" si="391"/>
        <v>85.229933501920016</v>
      </c>
      <c r="CG96">
        <f t="shared" si="392"/>
        <v>56.195560550716493</v>
      </c>
      <c r="CH96">
        <f t="shared" si="393"/>
        <v>42.614966750960008</v>
      </c>
      <c r="CI96">
        <f t="shared" si="394"/>
        <v>39.336892385501542</v>
      </c>
      <c r="CR96" t="str">
        <f t="shared" si="395"/>
        <v>40～64歳</v>
      </c>
      <c r="CS96">
        <f t="shared" si="396"/>
        <v>347.94417907651962</v>
      </c>
      <c r="CT96">
        <f t="shared" si="397"/>
        <v>20.605038868596051</v>
      </c>
      <c r="CU96">
        <f t="shared" si="398"/>
        <v>41.210077737192101</v>
      </c>
      <c r="CV96">
        <f t="shared" si="399"/>
        <v>62.751709281633424</v>
      </c>
      <c r="CW96">
        <f t="shared" si="400"/>
        <v>85.229933501920016</v>
      </c>
      <c r="CX96">
        <f t="shared" si="401"/>
        <v>56.195560550716493</v>
      </c>
      <c r="CY96">
        <f t="shared" si="402"/>
        <v>42.614966750960008</v>
      </c>
      <c r="CZ96">
        <f t="shared" si="403"/>
        <v>39.336892385501542</v>
      </c>
      <c r="DI96" t="str">
        <f t="shared" si="404"/>
        <v>40～64歳</v>
      </c>
      <c r="DJ96">
        <f t="shared" si="405"/>
        <v>347.94417907651962</v>
      </c>
      <c r="DK96">
        <f t="shared" si="406"/>
        <v>20.605038868596051</v>
      </c>
      <c r="DL96">
        <f t="shared" si="407"/>
        <v>41.210077737192101</v>
      </c>
      <c r="DM96">
        <f t="shared" si="408"/>
        <v>62.751709281633424</v>
      </c>
      <c r="DN96">
        <f t="shared" si="409"/>
        <v>85.229933501920016</v>
      </c>
      <c r="DO96">
        <f t="shared" si="410"/>
        <v>56.195560550716493</v>
      </c>
      <c r="DP96">
        <f t="shared" si="411"/>
        <v>42.614966750960008</v>
      </c>
      <c r="DQ96">
        <f t="shared" si="412"/>
        <v>39.336892385501542</v>
      </c>
      <c r="DZ96" t="str">
        <f t="shared" si="413"/>
        <v>40～64歳</v>
      </c>
      <c r="EA96">
        <f t="shared" si="414"/>
        <v>347.94417907651962</v>
      </c>
      <c r="EB96">
        <f t="shared" si="415"/>
        <v>20.605038868596051</v>
      </c>
      <c r="EC96">
        <f t="shared" si="416"/>
        <v>41.210077737192101</v>
      </c>
      <c r="ED96">
        <f t="shared" si="417"/>
        <v>62.751709281633424</v>
      </c>
      <c r="EE96">
        <f t="shared" si="418"/>
        <v>85.229933501920016</v>
      </c>
      <c r="EF96">
        <f t="shared" si="419"/>
        <v>56.195560550716493</v>
      </c>
      <c r="EG96">
        <f t="shared" si="420"/>
        <v>42.614966750960008</v>
      </c>
      <c r="EH96">
        <f t="shared" si="421"/>
        <v>39.336892385501542</v>
      </c>
      <c r="EQ96" t="str">
        <f t="shared" si="422"/>
        <v>40～64歳</v>
      </c>
      <c r="ER96">
        <f t="shared" si="423"/>
        <v>347.94417907651962</v>
      </c>
      <c r="ES96">
        <f t="shared" si="424"/>
        <v>20.605038868596051</v>
      </c>
      <c r="ET96">
        <f t="shared" si="425"/>
        <v>41.210077737192101</v>
      </c>
      <c r="EU96">
        <f t="shared" si="426"/>
        <v>62.751709281633424</v>
      </c>
      <c r="EV96">
        <f t="shared" si="427"/>
        <v>85.229933501920016</v>
      </c>
      <c r="EW96">
        <f t="shared" si="428"/>
        <v>56.195560550716493</v>
      </c>
      <c r="EX96">
        <f t="shared" si="429"/>
        <v>42.614966750960008</v>
      </c>
      <c r="EY96">
        <f t="shared" si="430"/>
        <v>39.336892385501542</v>
      </c>
      <c r="FH96" t="str">
        <f t="shared" si="431"/>
        <v>40～64歳</v>
      </c>
      <c r="FI96">
        <f t="shared" si="431"/>
        <v>347.94417907651962</v>
      </c>
      <c r="FJ96">
        <f t="shared" si="431"/>
        <v>20.605038868596051</v>
      </c>
      <c r="FK96">
        <f t="shared" si="431"/>
        <v>41.210077737192101</v>
      </c>
      <c r="FL96">
        <f t="shared" si="431"/>
        <v>62.751709281633424</v>
      </c>
      <c r="FM96">
        <f t="shared" si="431"/>
        <v>85.229933501920016</v>
      </c>
      <c r="FN96">
        <f t="shared" si="431"/>
        <v>56.195560550716493</v>
      </c>
      <c r="FO96">
        <f t="shared" si="431"/>
        <v>42.614966750960008</v>
      </c>
      <c r="FP96">
        <f t="shared" si="431"/>
        <v>39.336892385501542</v>
      </c>
    </row>
    <row r="97" spans="10:172" x14ac:dyDescent="0.2">
      <c r="S97" s="4"/>
      <c r="AM97" s="4"/>
      <c r="BK97" t="str">
        <f t="shared" si="385"/>
        <v>65～69</v>
      </c>
      <c r="BL97">
        <f t="shared" si="385"/>
        <v>2504.0225261464202</v>
      </c>
      <c r="BM97">
        <f t="shared" si="385"/>
        <v>213.19388576025744</v>
      </c>
      <c r="BN97">
        <f t="shared" si="385"/>
        <v>283.5880933226066</v>
      </c>
      <c r="BO97">
        <f t="shared" si="385"/>
        <v>486.72566371681415</v>
      </c>
      <c r="BP97">
        <f t="shared" si="385"/>
        <v>571.19871279163317</v>
      </c>
      <c r="BQ97">
        <f t="shared" si="385"/>
        <v>394.20756234915535</v>
      </c>
      <c r="BR97">
        <f t="shared" si="385"/>
        <v>301.68946098149638</v>
      </c>
      <c r="BS97">
        <f t="shared" si="385"/>
        <v>253.41914722445696</v>
      </c>
      <c r="CA97" t="str">
        <f t="shared" si="386"/>
        <v>65～69</v>
      </c>
      <c r="CB97">
        <f t="shared" si="387"/>
        <v>2504.0225261464202</v>
      </c>
      <c r="CC97">
        <f t="shared" si="388"/>
        <v>213.19388576025744</v>
      </c>
      <c r="CD97">
        <f t="shared" si="389"/>
        <v>283.5880933226066</v>
      </c>
      <c r="CE97">
        <f t="shared" si="390"/>
        <v>486.72566371681415</v>
      </c>
      <c r="CF97">
        <f t="shared" si="391"/>
        <v>571.19871279163317</v>
      </c>
      <c r="CG97">
        <f t="shared" si="392"/>
        <v>394.20756234915535</v>
      </c>
      <c r="CH97">
        <f t="shared" si="393"/>
        <v>301.68946098149638</v>
      </c>
      <c r="CI97">
        <f t="shared" si="394"/>
        <v>253.41914722445696</v>
      </c>
      <c r="CR97" t="str">
        <f t="shared" si="395"/>
        <v>65～69</v>
      </c>
      <c r="CS97">
        <f t="shared" si="396"/>
        <v>2504.0225261464202</v>
      </c>
      <c r="CT97">
        <f t="shared" si="397"/>
        <v>213.19388576025744</v>
      </c>
      <c r="CU97">
        <f t="shared" si="398"/>
        <v>283.5880933226066</v>
      </c>
      <c r="CV97">
        <f t="shared" si="399"/>
        <v>486.72566371681415</v>
      </c>
      <c r="CW97">
        <f t="shared" si="400"/>
        <v>571.19871279163317</v>
      </c>
      <c r="CX97">
        <f t="shared" si="401"/>
        <v>394.20756234915535</v>
      </c>
      <c r="CY97">
        <f t="shared" si="402"/>
        <v>301.68946098149638</v>
      </c>
      <c r="CZ97">
        <f t="shared" si="403"/>
        <v>253.41914722445696</v>
      </c>
      <c r="DI97" t="str">
        <f t="shared" si="404"/>
        <v>65～69</v>
      </c>
      <c r="DJ97">
        <f t="shared" si="405"/>
        <v>2504.0225261464202</v>
      </c>
      <c r="DK97">
        <f t="shared" si="406"/>
        <v>213.19388576025744</v>
      </c>
      <c r="DL97">
        <f t="shared" si="407"/>
        <v>283.5880933226066</v>
      </c>
      <c r="DM97">
        <f t="shared" si="408"/>
        <v>486.72566371681415</v>
      </c>
      <c r="DN97">
        <f t="shared" si="409"/>
        <v>571.19871279163317</v>
      </c>
      <c r="DO97">
        <f t="shared" si="410"/>
        <v>394.20756234915535</v>
      </c>
      <c r="DP97">
        <f t="shared" si="411"/>
        <v>301.68946098149638</v>
      </c>
      <c r="DQ97">
        <f t="shared" si="412"/>
        <v>253.41914722445696</v>
      </c>
      <c r="DZ97" t="str">
        <f t="shared" si="413"/>
        <v>65～69</v>
      </c>
      <c r="EA97">
        <f t="shared" si="414"/>
        <v>2504.0225261464202</v>
      </c>
      <c r="EB97">
        <f t="shared" si="415"/>
        <v>213.19388576025744</v>
      </c>
      <c r="EC97">
        <f t="shared" si="416"/>
        <v>283.5880933226066</v>
      </c>
      <c r="ED97">
        <f t="shared" si="417"/>
        <v>486.72566371681415</v>
      </c>
      <c r="EE97">
        <f t="shared" si="418"/>
        <v>571.19871279163317</v>
      </c>
      <c r="EF97">
        <f t="shared" si="419"/>
        <v>394.20756234915535</v>
      </c>
      <c r="EG97">
        <f t="shared" si="420"/>
        <v>301.68946098149638</v>
      </c>
      <c r="EH97">
        <f t="shared" si="421"/>
        <v>253.41914722445696</v>
      </c>
      <c r="EQ97" t="str">
        <f t="shared" si="422"/>
        <v>65～69</v>
      </c>
      <c r="ER97">
        <f t="shared" si="423"/>
        <v>2504.0225261464202</v>
      </c>
      <c r="ES97">
        <f t="shared" si="424"/>
        <v>213.19388576025744</v>
      </c>
      <c r="ET97">
        <f t="shared" si="425"/>
        <v>283.5880933226066</v>
      </c>
      <c r="EU97">
        <f t="shared" si="426"/>
        <v>486.72566371681415</v>
      </c>
      <c r="EV97">
        <f t="shared" si="427"/>
        <v>571.19871279163317</v>
      </c>
      <c r="EW97">
        <f t="shared" si="428"/>
        <v>394.20756234915535</v>
      </c>
      <c r="EX97">
        <f t="shared" si="429"/>
        <v>301.68946098149638</v>
      </c>
      <c r="EY97">
        <f t="shared" si="430"/>
        <v>253.41914722445696</v>
      </c>
      <c r="FH97" t="str">
        <f t="shared" si="431"/>
        <v>65～69</v>
      </c>
      <c r="FI97">
        <f t="shared" si="431"/>
        <v>2504.0225261464202</v>
      </c>
      <c r="FJ97">
        <f t="shared" si="431"/>
        <v>213.19388576025744</v>
      </c>
      <c r="FK97">
        <f t="shared" si="431"/>
        <v>283.5880933226066</v>
      </c>
      <c r="FL97">
        <f t="shared" si="431"/>
        <v>486.72566371681415</v>
      </c>
      <c r="FM97">
        <f t="shared" si="431"/>
        <v>571.19871279163317</v>
      </c>
      <c r="FN97">
        <f t="shared" si="431"/>
        <v>394.20756234915535</v>
      </c>
      <c r="FO97">
        <f t="shared" si="431"/>
        <v>301.68946098149638</v>
      </c>
      <c r="FP97">
        <f t="shared" si="431"/>
        <v>253.41914722445696</v>
      </c>
    </row>
    <row r="98" spans="10:172" x14ac:dyDescent="0.2">
      <c r="S98" s="4"/>
      <c r="AM98" s="4"/>
      <c r="BK98" t="str">
        <f t="shared" si="385"/>
        <v>70～74</v>
      </c>
      <c r="BL98">
        <f t="shared" si="385"/>
        <v>4760.9388583019418</v>
      </c>
      <c r="BM98">
        <f t="shared" si="385"/>
        <v>399.88409156766153</v>
      </c>
      <c r="BN98">
        <f t="shared" si="385"/>
        <v>495.50854824688503</v>
      </c>
      <c r="BO98">
        <f t="shared" si="385"/>
        <v>950.4491451753114</v>
      </c>
      <c r="BP98">
        <f t="shared" si="385"/>
        <v>1080.8461315560705</v>
      </c>
      <c r="BQ98">
        <f t="shared" si="385"/>
        <v>776.58649666763256</v>
      </c>
      <c r="BR98">
        <f t="shared" si="385"/>
        <v>596.92842654303104</v>
      </c>
      <c r="BS98">
        <f t="shared" si="385"/>
        <v>460.73601854534917</v>
      </c>
      <c r="CA98" t="str">
        <f t="shared" si="386"/>
        <v>70～74</v>
      </c>
      <c r="CB98">
        <f t="shared" si="387"/>
        <v>4760.9388583019418</v>
      </c>
      <c r="CC98">
        <f t="shared" si="388"/>
        <v>399.88409156766153</v>
      </c>
      <c r="CD98">
        <f t="shared" si="389"/>
        <v>495.50854824688503</v>
      </c>
      <c r="CE98">
        <f t="shared" si="390"/>
        <v>950.4491451753114</v>
      </c>
      <c r="CF98">
        <f t="shared" si="391"/>
        <v>1080.8461315560705</v>
      </c>
      <c r="CG98">
        <f t="shared" si="392"/>
        <v>776.58649666763256</v>
      </c>
      <c r="CH98">
        <f t="shared" si="393"/>
        <v>596.92842654303104</v>
      </c>
      <c r="CI98">
        <f t="shared" si="394"/>
        <v>460.73601854534917</v>
      </c>
      <c r="CR98" t="str">
        <f t="shared" si="395"/>
        <v>70～74</v>
      </c>
      <c r="CS98">
        <f t="shared" si="396"/>
        <v>4760.9388583019418</v>
      </c>
      <c r="CT98">
        <f t="shared" si="397"/>
        <v>399.88409156766153</v>
      </c>
      <c r="CU98">
        <f t="shared" si="398"/>
        <v>495.50854824688503</v>
      </c>
      <c r="CV98">
        <f t="shared" si="399"/>
        <v>950.4491451753114</v>
      </c>
      <c r="CW98">
        <f t="shared" si="400"/>
        <v>1080.8461315560705</v>
      </c>
      <c r="CX98">
        <f t="shared" si="401"/>
        <v>776.58649666763256</v>
      </c>
      <c r="CY98">
        <f t="shared" si="402"/>
        <v>596.92842654303104</v>
      </c>
      <c r="CZ98">
        <f t="shared" si="403"/>
        <v>460.73601854534917</v>
      </c>
      <c r="DI98" t="str">
        <f t="shared" si="404"/>
        <v>70～74</v>
      </c>
      <c r="DJ98">
        <f t="shared" si="405"/>
        <v>4760.9388583019418</v>
      </c>
      <c r="DK98">
        <f t="shared" si="406"/>
        <v>399.88409156766153</v>
      </c>
      <c r="DL98">
        <f t="shared" si="407"/>
        <v>495.50854824688503</v>
      </c>
      <c r="DM98">
        <f t="shared" si="408"/>
        <v>950.4491451753114</v>
      </c>
      <c r="DN98">
        <f t="shared" si="409"/>
        <v>1080.8461315560705</v>
      </c>
      <c r="DO98">
        <f t="shared" si="410"/>
        <v>776.58649666763256</v>
      </c>
      <c r="DP98">
        <f t="shared" si="411"/>
        <v>596.92842654303104</v>
      </c>
      <c r="DQ98">
        <f t="shared" si="412"/>
        <v>460.73601854534917</v>
      </c>
      <c r="DZ98" t="str">
        <f t="shared" si="413"/>
        <v>70～74</v>
      </c>
      <c r="EA98">
        <f t="shared" si="414"/>
        <v>4760.9388583019418</v>
      </c>
      <c r="EB98">
        <f t="shared" si="415"/>
        <v>399.88409156766153</v>
      </c>
      <c r="EC98">
        <f t="shared" si="416"/>
        <v>495.50854824688503</v>
      </c>
      <c r="ED98">
        <f t="shared" si="417"/>
        <v>950.4491451753114</v>
      </c>
      <c r="EE98">
        <f t="shared" si="418"/>
        <v>1080.8461315560705</v>
      </c>
      <c r="EF98">
        <f t="shared" si="419"/>
        <v>776.58649666763256</v>
      </c>
      <c r="EG98">
        <f t="shared" si="420"/>
        <v>596.92842654303104</v>
      </c>
      <c r="EH98">
        <f t="shared" si="421"/>
        <v>460.73601854534917</v>
      </c>
      <c r="EQ98" t="str">
        <f t="shared" si="422"/>
        <v>70～74</v>
      </c>
      <c r="ER98">
        <f t="shared" si="423"/>
        <v>4760.9388583019418</v>
      </c>
      <c r="ES98">
        <f t="shared" si="424"/>
        <v>399.88409156766153</v>
      </c>
      <c r="ET98">
        <f t="shared" si="425"/>
        <v>495.50854824688503</v>
      </c>
      <c r="EU98">
        <f t="shared" si="426"/>
        <v>950.4491451753114</v>
      </c>
      <c r="EV98">
        <f t="shared" si="427"/>
        <v>1080.8461315560705</v>
      </c>
      <c r="EW98">
        <f t="shared" si="428"/>
        <v>776.58649666763256</v>
      </c>
      <c r="EX98">
        <f t="shared" si="429"/>
        <v>596.92842654303104</v>
      </c>
      <c r="EY98">
        <f t="shared" si="430"/>
        <v>460.73601854534917</v>
      </c>
      <c r="FH98" t="str">
        <f t="shared" si="431"/>
        <v>70～74</v>
      </c>
      <c r="FI98">
        <f t="shared" si="431"/>
        <v>4760.9388583019418</v>
      </c>
      <c r="FJ98">
        <f t="shared" si="431"/>
        <v>399.88409156766153</v>
      </c>
      <c r="FK98">
        <f t="shared" si="431"/>
        <v>495.50854824688503</v>
      </c>
      <c r="FL98">
        <f t="shared" si="431"/>
        <v>950.4491451753114</v>
      </c>
      <c r="FM98">
        <f t="shared" si="431"/>
        <v>1080.8461315560705</v>
      </c>
      <c r="FN98">
        <f t="shared" si="431"/>
        <v>776.58649666763256</v>
      </c>
      <c r="FO98">
        <f t="shared" si="431"/>
        <v>596.92842654303104</v>
      </c>
      <c r="FP98">
        <f t="shared" si="431"/>
        <v>460.73601854534917</v>
      </c>
    </row>
    <row r="99" spans="10:172" x14ac:dyDescent="0.2">
      <c r="S99" s="4"/>
      <c r="AM99" s="4"/>
      <c r="BK99" t="str">
        <f t="shared" si="385"/>
        <v>75～79</v>
      </c>
      <c r="BL99">
        <f t="shared" si="385"/>
        <v>8726.3339070567999</v>
      </c>
      <c r="BM99">
        <f t="shared" si="385"/>
        <v>767.64199655765924</v>
      </c>
      <c r="BN99">
        <f t="shared" si="385"/>
        <v>864.02753872633389</v>
      </c>
      <c r="BO99">
        <f t="shared" si="385"/>
        <v>1838.209982788296</v>
      </c>
      <c r="BP99">
        <f t="shared" si="385"/>
        <v>1927.7108433734941</v>
      </c>
      <c r="BQ99">
        <f t="shared" si="385"/>
        <v>1404.47504302926</v>
      </c>
      <c r="BR99">
        <f t="shared" si="385"/>
        <v>1115.3184165232358</v>
      </c>
      <c r="BS99">
        <f t="shared" si="385"/>
        <v>808.95008605851979</v>
      </c>
      <c r="CA99" t="str">
        <f t="shared" si="386"/>
        <v>75～79</v>
      </c>
      <c r="CB99">
        <f t="shared" si="387"/>
        <v>8726.3339070567999</v>
      </c>
      <c r="CC99">
        <f t="shared" si="388"/>
        <v>767.64199655765924</v>
      </c>
      <c r="CD99">
        <f t="shared" si="389"/>
        <v>864.02753872633389</v>
      </c>
      <c r="CE99">
        <f t="shared" si="390"/>
        <v>1838.209982788296</v>
      </c>
      <c r="CF99">
        <f t="shared" si="391"/>
        <v>1927.7108433734941</v>
      </c>
      <c r="CG99">
        <f t="shared" si="392"/>
        <v>1404.47504302926</v>
      </c>
      <c r="CH99">
        <f t="shared" si="393"/>
        <v>1115.3184165232358</v>
      </c>
      <c r="CI99">
        <f t="shared" si="394"/>
        <v>808.95008605851979</v>
      </c>
      <c r="CR99" t="str">
        <f t="shared" si="395"/>
        <v>75～79</v>
      </c>
      <c r="CS99">
        <f t="shared" si="396"/>
        <v>8726.3339070567999</v>
      </c>
      <c r="CT99">
        <f t="shared" si="397"/>
        <v>767.64199655765924</v>
      </c>
      <c r="CU99">
        <f t="shared" si="398"/>
        <v>864.02753872633389</v>
      </c>
      <c r="CV99">
        <f t="shared" si="399"/>
        <v>1838.209982788296</v>
      </c>
      <c r="CW99">
        <f t="shared" si="400"/>
        <v>1927.7108433734941</v>
      </c>
      <c r="CX99">
        <f t="shared" si="401"/>
        <v>1404.47504302926</v>
      </c>
      <c r="CY99">
        <f t="shared" si="402"/>
        <v>1115.3184165232358</v>
      </c>
      <c r="CZ99">
        <f t="shared" si="403"/>
        <v>808.95008605851979</v>
      </c>
      <c r="DI99" t="str">
        <f t="shared" si="404"/>
        <v>75～79</v>
      </c>
      <c r="DJ99">
        <f t="shared" si="405"/>
        <v>8726.3339070567999</v>
      </c>
      <c r="DK99">
        <f t="shared" si="406"/>
        <v>767.64199655765924</v>
      </c>
      <c r="DL99">
        <f t="shared" si="407"/>
        <v>864.02753872633389</v>
      </c>
      <c r="DM99">
        <f t="shared" si="408"/>
        <v>1838.209982788296</v>
      </c>
      <c r="DN99">
        <f t="shared" si="409"/>
        <v>1927.7108433734941</v>
      </c>
      <c r="DO99">
        <f t="shared" si="410"/>
        <v>1404.47504302926</v>
      </c>
      <c r="DP99">
        <f t="shared" si="411"/>
        <v>1115.3184165232358</v>
      </c>
      <c r="DQ99">
        <f t="shared" si="412"/>
        <v>808.95008605851979</v>
      </c>
      <c r="DZ99" t="str">
        <f t="shared" si="413"/>
        <v>75～79</v>
      </c>
      <c r="EA99">
        <f t="shared" si="414"/>
        <v>8726.3339070567999</v>
      </c>
      <c r="EB99">
        <f t="shared" si="415"/>
        <v>767.64199655765924</v>
      </c>
      <c r="EC99">
        <f t="shared" si="416"/>
        <v>864.02753872633389</v>
      </c>
      <c r="ED99">
        <f t="shared" si="417"/>
        <v>1838.209982788296</v>
      </c>
      <c r="EE99">
        <f t="shared" si="418"/>
        <v>1927.7108433734941</v>
      </c>
      <c r="EF99">
        <f t="shared" si="419"/>
        <v>1404.47504302926</v>
      </c>
      <c r="EG99">
        <f t="shared" si="420"/>
        <v>1115.3184165232358</v>
      </c>
      <c r="EH99">
        <f t="shared" si="421"/>
        <v>808.95008605851979</v>
      </c>
      <c r="EQ99" t="str">
        <f t="shared" si="422"/>
        <v>75～79</v>
      </c>
      <c r="ER99">
        <f t="shared" si="423"/>
        <v>8726.3339070567999</v>
      </c>
      <c r="ES99">
        <f t="shared" si="424"/>
        <v>767.64199655765924</v>
      </c>
      <c r="ET99">
        <f t="shared" si="425"/>
        <v>864.02753872633389</v>
      </c>
      <c r="EU99">
        <f t="shared" si="426"/>
        <v>1838.209982788296</v>
      </c>
      <c r="EV99">
        <f t="shared" si="427"/>
        <v>1927.7108433734941</v>
      </c>
      <c r="EW99">
        <f t="shared" si="428"/>
        <v>1404.47504302926</v>
      </c>
      <c r="EX99">
        <f t="shared" si="429"/>
        <v>1115.3184165232358</v>
      </c>
      <c r="EY99">
        <f t="shared" si="430"/>
        <v>808.95008605851979</v>
      </c>
      <c r="FH99" t="str">
        <f t="shared" si="431"/>
        <v>75～79</v>
      </c>
      <c r="FI99">
        <f t="shared" si="431"/>
        <v>8726.3339070567999</v>
      </c>
      <c r="FJ99">
        <f t="shared" si="431"/>
        <v>767.64199655765924</v>
      </c>
      <c r="FK99">
        <f t="shared" si="431"/>
        <v>864.02753872633389</v>
      </c>
      <c r="FL99">
        <f t="shared" si="431"/>
        <v>1838.209982788296</v>
      </c>
      <c r="FM99">
        <f t="shared" si="431"/>
        <v>1927.7108433734941</v>
      </c>
      <c r="FN99">
        <f t="shared" si="431"/>
        <v>1404.47504302926</v>
      </c>
      <c r="FO99">
        <f t="shared" si="431"/>
        <v>1115.3184165232358</v>
      </c>
      <c r="FP99">
        <f t="shared" si="431"/>
        <v>808.95008605851979</v>
      </c>
    </row>
    <row r="100" spans="10:172" x14ac:dyDescent="0.2">
      <c r="BK100" t="str">
        <f t="shared" si="385"/>
        <v>80～84</v>
      </c>
      <c r="BL100">
        <f t="shared" si="385"/>
        <v>17156.48854961832</v>
      </c>
      <c r="BM100">
        <f t="shared" si="385"/>
        <v>1579.1984732824428</v>
      </c>
      <c r="BN100">
        <f t="shared" si="385"/>
        <v>1665.0763358778624</v>
      </c>
      <c r="BO100">
        <f t="shared" si="385"/>
        <v>3821.5648854961828</v>
      </c>
      <c r="BP100">
        <f t="shared" si="385"/>
        <v>3716.6030534351148</v>
      </c>
      <c r="BQ100">
        <f t="shared" si="385"/>
        <v>2776.7175572519086</v>
      </c>
      <c r="BR100">
        <f t="shared" si="385"/>
        <v>2142.1755725190837</v>
      </c>
      <c r="BS100">
        <f t="shared" si="385"/>
        <v>1459.9236641221376</v>
      </c>
      <c r="CA100" t="str">
        <f t="shared" si="386"/>
        <v>80～84</v>
      </c>
      <c r="CB100">
        <f t="shared" si="387"/>
        <v>17156.48854961832</v>
      </c>
      <c r="CC100">
        <f t="shared" si="388"/>
        <v>1579.1984732824428</v>
      </c>
      <c r="CD100">
        <f t="shared" si="389"/>
        <v>1665.0763358778624</v>
      </c>
      <c r="CE100">
        <f t="shared" si="390"/>
        <v>3821.5648854961828</v>
      </c>
      <c r="CF100">
        <f t="shared" si="391"/>
        <v>3716.6030534351148</v>
      </c>
      <c r="CG100">
        <f t="shared" si="392"/>
        <v>2776.7175572519086</v>
      </c>
      <c r="CH100">
        <f t="shared" si="393"/>
        <v>2142.1755725190837</v>
      </c>
      <c r="CI100">
        <f t="shared" si="394"/>
        <v>1459.9236641221376</v>
      </c>
      <c r="CR100" t="str">
        <f t="shared" si="395"/>
        <v>80～84</v>
      </c>
      <c r="CS100">
        <f t="shared" si="396"/>
        <v>17156.48854961832</v>
      </c>
      <c r="CT100">
        <f t="shared" si="397"/>
        <v>1579.1984732824428</v>
      </c>
      <c r="CU100">
        <f t="shared" si="398"/>
        <v>1665.0763358778624</v>
      </c>
      <c r="CV100">
        <f t="shared" si="399"/>
        <v>3821.5648854961828</v>
      </c>
      <c r="CW100">
        <f t="shared" si="400"/>
        <v>3716.6030534351148</v>
      </c>
      <c r="CX100">
        <f t="shared" si="401"/>
        <v>2776.7175572519086</v>
      </c>
      <c r="CY100">
        <f t="shared" si="402"/>
        <v>2142.1755725190837</v>
      </c>
      <c r="CZ100">
        <f t="shared" si="403"/>
        <v>1459.9236641221376</v>
      </c>
      <c r="DI100" t="str">
        <f t="shared" si="404"/>
        <v>80～84</v>
      </c>
      <c r="DJ100">
        <f t="shared" si="405"/>
        <v>17156.48854961832</v>
      </c>
      <c r="DK100">
        <f t="shared" si="406"/>
        <v>1579.1984732824428</v>
      </c>
      <c r="DL100">
        <f t="shared" si="407"/>
        <v>1665.0763358778624</v>
      </c>
      <c r="DM100">
        <f t="shared" si="408"/>
        <v>3821.5648854961828</v>
      </c>
      <c r="DN100">
        <f t="shared" si="409"/>
        <v>3716.6030534351148</v>
      </c>
      <c r="DO100">
        <f t="shared" si="410"/>
        <v>2776.7175572519086</v>
      </c>
      <c r="DP100">
        <f t="shared" si="411"/>
        <v>2142.1755725190837</v>
      </c>
      <c r="DQ100">
        <f t="shared" si="412"/>
        <v>1459.9236641221376</v>
      </c>
      <c r="DZ100" t="str">
        <f t="shared" si="413"/>
        <v>80～84</v>
      </c>
      <c r="EA100">
        <f t="shared" si="414"/>
        <v>17156.48854961832</v>
      </c>
      <c r="EB100">
        <f t="shared" si="415"/>
        <v>1579.1984732824428</v>
      </c>
      <c r="EC100">
        <f t="shared" si="416"/>
        <v>1665.0763358778624</v>
      </c>
      <c r="ED100">
        <f t="shared" si="417"/>
        <v>3821.5648854961828</v>
      </c>
      <c r="EE100">
        <f t="shared" si="418"/>
        <v>3716.6030534351148</v>
      </c>
      <c r="EF100">
        <f t="shared" si="419"/>
        <v>2776.7175572519086</v>
      </c>
      <c r="EG100">
        <f t="shared" si="420"/>
        <v>2142.1755725190837</v>
      </c>
      <c r="EH100">
        <f t="shared" si="421"/>
        <v>1459.9236641221376</v>
      </c>
      <c r="EQ100" t="str">
        <f t="shared" si="422"/>
        <v>80～84</v>
      </c>
      <c r="ER100">
        <f t="shared" si="423"/>
        <v>17156.48854961832</v>
      </c>
      <c r="ES100">
        <f t="shared" si="424"/>
        <v>1579.1984732824428</v>
      </c>
      <c r="ET100">
        <f t="shared" si="425"/>
        <v>1665.0763358778624</v>
      </c>
      <c r="EU100">
        <f t="shared" si="426"/>
        <v>3821.5648854961828</v>
      </c>
      <c r="EV100">
        <f t="shared" si="427"/>
        <v>3716.6030534351148</v>
      </c>
      <c r="EW100">
        <f t="shared" si="428"/>
        <v>2776.7175572519086</v>
      </c>
      <c r="EX100">
        <f t="shared" si="429"/>
        <v>2142.1755725190837</v>
      </c>
      <c r="EY100">
        <f t="shared" si="430"/>
        <v>1459.9236641221376</v>
      </c>
      <c r="FH100" t="str">
        <f t="shared" si="431"/>
        <v>80～84</v>
      </c>
      <c r="FI100">
        <f t="shared" si="431"/>
        <v>17156.48854961832</v>
      </c>
      <c r="FJ100">
        <f t="shared" si="431"/>
        <v>1579.1984732824428</v>
      </c>
      <c r="FK100">
        <f t="shared" si="431"/>
        <v>1665.0763358778624</v>
      </c>
      <c r="FL100">
        <f t="shared" si="431"/>
        <v>3821.5648854961828</v>
      </c>
      <c r="FM100">
        <f t="shared" si="431"/>
        <v>3716.6030534351148</v>
      </c>
      <c r="FN100">
        <f t="shared" si="431"/>
        <v>2776.7175572519086</v>
      </c>
      <c r="FO100">
        <f t="shared" si="431"/>
        <v>2142.1755725190837</v>
      </c>
      <c r="FP100">
        <f t="shared" si="431"/>
        <v>1459.9236641221376</v>
      </c>
    </row>
    <row r="101" spans="10:172" x14ac:dyDescent="0.2">
      <c r="BK101" t="str">
        <f t="shared" si="385"/>
        <v>85～89歳</v>
      </c>
      <c r="BL101">
        <f t="shared" si="385"/>
        <v>31660.714285714286</v>
      </c>
      <c r="BM101">
        <f t="shared" si="385"/>
        <v>2875</v>
      </c>
      <c r="BN101">
        <f t="shared" si="385"/>
        <v>3026.7857142857142</v>
      </c>
      <c r="BO101">
        <f t="shared" si="385"/>
        <v>7196.4285714285706</v>
      </c>
      <c r="BP101">
        <f t="shared" si="385"/>
        <v>6812.4999999999991</v>
      </c>
      <c r="BQ101">
        <f t="shared" si="385"/>
        <v>5223.2142857142862</v>
      </c>
      <c r="BR101">
        <f t="shared" si="385"/>
        <v>4000</v>
      </c>
      <c r="BS101">
        <f t="shared" si="385"/>
        <v>2526.7857142857142</v>
      </c>
      <c r="CA101" t="str">
        <f t="shared" si="386"/>
        <v>85～89歳</v>
      </c>
      <c r="CB101">
        <f t="shared" si="387"/>
        <v>31660.714285714286</v>
      </c>
      <c r="CC101">
        <f t="shared" si="388"/>
        <v>2875</v>
      </c>
      <c r="CD101">
        <f t="shared" si="389"/>
        <v>3026.7857142857142</v>
      </c>
      <c r="CE101">
        <f t="shared" si="390"/>
        <v>7196.4285714285706</v>
      </c>
      <c r="CF101">
        <f t="shared" si="391"/>
        <v>6812.4999999999991</v>
      </c>
      <c r="CG101">
        <f t="shared" si="392"/>
        <v>5223.2142857142862</v>
      </c>
      <c r="CH101">
        <f t="shared" si="393"/>
        <v>4000</v>
      </c>
      <c r="CI101">
        <f t="shared" si="394"/>
        <v>2526.7857142857142</v>
      </c>
      <c r="CR101" t="str">
        <f t="shared" si="395"/>
        <v>85～89歳</v>
      </c>
      <c r="CS101">
        <f t="shared" si="396"/>
        <v>31660.714285714286</v>
      </c>
      <c r="CT101">
        <f t="shared" si="397"/>
        <v>2875</v>
      </c>
      <c r="CU101">
        <f t="shared" si="398"/>
        <v>3026.7857142857142</v>
      </c>
      <c r="CV101">
        <f t="shared" si="399"/>
        <v>7196.4285714285706</v>
      </c>
      <c r="CW101">
        <f t="shared" si="400"/>
        <v>6812.4999999999991</v>
      </c>
      <c r="CX101">
        <f t="shared" si="401"/>
        <v>5223.2142857142862</v>
      </c>
      <c r="CY101">
        <f t="shared" si="402"/>
        <v>4000</v>
      </c>
      <c r="CZ101">
        <f t="shared" si="403"/>
        <v>2526.7857142857142</v>
      </c>
      <c r="DI101" t="str">
        <f t="shared" si="404"/>
        <v>85～89歳</v>
      </c>
      <c r="DJ101">
        <f t="shared" si="405"/>
        <v>31660.714285714286</v>
      </c>
      <c r="DK101">
        <f t="shared" si="406"/>
        <v>2875</v>
      </c>
      <c r="DL101">
        <f t="shared" si="407"/>
        <v>3026.7857142857142</v>
      </c>
      <c r="DM101">
        <f t="shared" si="408"/>
        <v>7196.4285714285706</v>
      </c>
      <c r="DN101">
        <f t="shared" si="409"/>
        <v>6812.4999999999991</v>
      </c>
      <c r="DO101">
        <f t="shared" si="410"/>
        <v>5223.2142857142862</v>
      </c>
      <c r="DP101">
        <f t="shared" si="411"/>
        <v>4000</v>
      </c>
      <c r="DQ101">
        <f t="shared" si="412"/>
        <v>2526.7857142857142</v>
      </c>
      <c r="DZ101" t="str">
        <f t="shared" si="413"/>
        <v>85～89歳</v>
      </c>
      <c r="EA101">
        <f t="shared" si="414"/>
        <v>31660.714285714286</v>
      </c>
      <c r="EB101">
        <f t="shared" si="415"/>
        <v>2875</v>
      </c>
      <c r="EC101">
        <f t="shared" si="416"/>
        <v>3026.7857142857142</v>
      </c>
      <c r="ED101">
        <f t="shared" si="417"/>
        <v>7196.4285714285706</v>
      </c>
      <c r="EE101">
        <f t="shared" si="418"/>
        <v>6812.4999999999991</v>
      </c>
      <c r="EF101">
        <f t="shared" si="419"/>
        <v>5223.2142857142862</v>
      </c>
      <c r="EG101">
        <f t="shared" si="420"/>
        <v>4000</v>
      </c>
      <c r="EH101">
        <f t="shared" si="421"/>
        <v>2526.7857142857142</v>
      </c>
      <c r="EQ101" t="str">
        <f t="shared" si="422"/>
        <v>85～89歳</v>
      </c>
      <c r="ER101">
        <f t="shared" si="423"/>
        <v>31660.714285714286</v>
      </c>
      <c r="ES101">
        <f t="shared" si="424"/>
        <v>2875</v>
      </c>
      <c r="ET101">
        <f t="shared" si="425"/>
        <v>3026.7857142857142</v>
      </c>
      <c r="EU101">
        <f t="shared" si="426"/>
        <v>7196.4285714285706</v>
      </c>
      <c r="EV101">
        <f t="shared" si="427"/>
        <v>6812.4999999999991</v>
      </c>
      <c r="EW101">
        <f t="shared" si="428"/>
        <v>5223.2142857142862</v>
      </c>
      <c r="EX101">
        <f t="shared" si="429"/>
        <v>4000</v>
      </c>
      <c r="EY101">
        <f t="shared" si="430"/>
        <v>2526.7857142857142</v>
      </c>
      <c r="FH101" t="str">
        <f t="shared" si="431"/>
        <v>85～89歳</v>
      </c>
      <c r="FI101">
        <f t="shared" si="431"/>
        <v>31660.714285714286</v>
      </c>
      <c r="FJ101">
        <f t="shared" si="431"/>
        <v>2875</v>
      </c>
      <c r="FK101">
        <f t="shared" si="431"/>
        <v>3026.7857142857142</v>
      </c>
      <c r="FL101">
        <f t="shared" si="431"/>
        <v>7196.4285714285706</v>
      </c>
      <c r="FM101">
        <f t="shared" si="431"/>
        <v>6812.4999999999991</v>
      </c>
      <c r="FN101">
        <f t="shared" si="431"/>
        <v>5223.2142857142862</v>
      </c>
      <c r="FO101">
        <f t="shared" si="431"/>
        <v>4000</v>
      </c>
      <c r="FP101">
        <f t="shared" si="431"/>
        <v>2526.7857142857142</v>
      </c>
    </row>
    <row r="102" spans="10:172" x14ac:dyDescent="0.2">
      <c r="BK102" t="str">
        <f t="shared" si="385"/>
        <v>90歳以上</v>
      </c>
      <c r="BL102">
        <f t="shared" si="385"/>
        <v>122275.13227513227</v>
      </c>
      <c r="BM102">
        <f t="shared" si="385"/>
        <v>6952.8619528619529</v>
      </c>
      <c r="BN102">
        <f t="shared" si="385"/>
        <v>8989.8989898989894</v>
      </c>
      <c r="BO102">
        <f t="shared" si="385"/>
        <v>23915.343915343918</v>
      </c>
      <c r="BP102">
        <f t="shared" si="385"/>
        <v>27034.632034632035</v>
      </c>
      <c r="BQ102">
        <f t="shared" si="385"/>
        <v>23826.358826358824</v>
      </c>
      <c r="BR102">
        <f t="shared" si="385"/>
        <v>20129.870129870127</v>
      </c>
      <c r="BS102">
        <f t="shared" si="385"/>
        <v>11426.166426166426</v>
      </c>
      <c r="CA102" t="str">
        <f t="shared" si="386"/>
        <v>90歳以上</v>
      </c>
      <c r="CB102">
        <f t="shared" si="387"/>
        <v>122275.13227513227</v>
      </c>
      <c r="CC102">
        <f t="shared" si="388"/>
        <v>6952.8619528619529</v>
      </c>
      <c r="CD102">
        <f t="shared" si="389"/>
        <v>8989.8989898989894</v>
      </c>
      <c r="CE102">
        <f t="shared" si="390"/>
        <v>23915.343915343918</v>
      </c>
      <c r="CF102">
        <f t="shared" si="391"/>
        <v>27034.632034632035</v>
      </c>
      <c r="CG102">
        <f t="shared" si="392"/>
        <v>23826.358826358824</v>
      </c>
      <c r="CH102">
        <f t="shared" si="393"/>
        <v>20129.870129870127</v>
      </c>
      <c r="CI102">
        <f t="shared" si="394"/>
        <v>11426.166426166426</v>
      </c>
      <c r="CR102" t="str">
        <f t="shared" si="395"/>
        <v>90歳以上</v>
      </c>
      <c r="CS102">
        <f t="shared" si="396"/>
        <v>122275.13227513227</v>
      </c>
      <c r="CT102">
        <f t="shared" si="397"/>
        <v>6952.8619528619529</v>
      </c>
      <c r="CU102">
        <f t="shared" si="398"/>
        <v>8989.8989898989894</v>
      </c>
      <c r="CV102">
        <f t="shared" si="399"/>
        <v>23915.343915343918</v>
      </c>
      <c r="CW102">
        <f t="shared" si="400"/>
        <v>27034.632034632035</v>
      </c>
      <c r="CX102">
        <f t="shared" si="401"/>
        <v>23826.358826358824</v>
      </c>
      <c r="CY102">
        <f t="shared" si="402"/>
        <v>20129.870129870127</v>
      </c>
      <c r="CZ102">
        <f t="shared" si="403"/>
        <v>11426.166426166426</v>
      </c>
      <c r="DI102" t="str">
        <f t="shared" si="404"/>
        <v>90歳以上</v>
      </c>
      <c r="DJ102">
        <f t="shared" si="405"/>
        <v>122275.13227513227</v>
      </c>
      <c r="DK102">
        <f t="shared" si="406"/>
        <v>6952.8619528619529</v>
      </c>
      <c r="DL102">
        <f t="shared" si="407"/>
        <v>8989.8989898989894</v>
      </c>
      <c r="DM102">
        <f t="shared" si="408"/>
        <v>23915.343915343918</v>
      </c>
      <c r="DN102">
        <f t="shared" si="409"/>
        <v>27034.632034632035</v>
      </c>
      <c r="DO102">
        <f t="shared" si="410"/>
        <v>23826.358826358824</v>
      </c>
      <c r="DP102">
        <f t="shared" si="411"/>
        <v>20129.870129870127</v>
      </c>
      <c r="DQ102">
        <f t="shared" si="412"/>
        <v>11426.166426166426</v>
      </c>
      <c r="DZ102" t="str">
        <f t="shared" si="413"/>
        <v>90歳以上</v>
      </c>
      <c r="EA102">
        <f t="shared" si="414"/>
        <v>122275.13227513227</v>
      </c>
      <c r="EB102">
        <f t="shared" si="415"/>
        <v>6952.8619528619529</v>
      </c>
      <c r="EC102">
        <f t="shared" si="416"/>
        <v>8989.8989898989894</v>
      </c>
      <c r="ED102">
        <f t="shared" si="417"/>
        <v>23915.343915343918</v>
      </c>
      <c r="EE102">
        <f t="shared" si="418"/>
        <v>27034.632034632035</v>
      </c>
      <c r="EF102">
        <f t="shared" si="419"/>
        <v>23826.358826358824</v>
      </c>
      <c r="EG102">
        <f t="shared" si="420"/>
        <v>20129.870129870127</v>
      </c>
      <c r="EH102">
        <f t="shared" si="421"/>
        <v>11426.166426166426</v>
      </c>
      <c r="EQ102" t="str">
        <f t="shared" si="422"/>
        <v>90歳以上</v>
      </c>
      <c r="ER102">
        <f t="shared" si="423"/>
        <v>122275.13227513227</v>
      </c>
      <c r="ES102">
        <f t="shared" si="424"/>
        <v>6952.8619528619529</v>
      </c>
      <c r="ET102">
        <f t="shared" si="425"/>
        <v>8989.8989898989894</v>
      </c>
      <c r="EU102">
        <f t="shared" si="426"/>
        <v>23915.343915343918</v>
      </c>
      <c r="EV102">
        <f t="shared" si="427"/>
        <v>27034.632034632035</v>
      </c>
      <c r="EW102">
        <f t="shared" si="428"/>
        <v>23826.358826358824</v>
      </c>
      <c r="EX102">
        <f t="shared" si="429"/>
        <v>20129.870129870127</v>
      </c>
      <c r="EY102">
        <f t="shared" si="430"/>
        <v>11426.166426166426</v>
      </c>
      <c r="FH102" t="str">
        <f t="shared" si="431"/>
        <v>90歳以上</v>
      </c>
      <c r="FI102">
        <f t="shared" si="431"/>
        <v>122275.13227513227</v>
      </c>
      <c r="FJ102">
        <f t="shared" si="431"/>
        <v>6952.8619528619529</v>
      </c>
      <c r="FK102">
        <f t="shared" si="431"/>
        <v>8989.8989898989894</v>
      </c>
      <c r="FL102">
        <f t="shared" si="431"/>
        <v>23915.343915343918</v>
      </c>
      <c r="FM102">
        <f t="shared" si="431"/>
        <v>27034.632034632035</v>
      </c>
      <c r="FN102">
        <f t="shared" si="431"/>
        <v>23826.358826358824</v>
      </c>
      <c r="FO102">
        <f t="shared" si="431"/>
        <v>20129.870129870127</v>
      </c>
      <c r="FP102">
        <f t="shared" si="431"/>
        <v>11426.166426166426</v>
      </c>
    </row>
    <row r="103" spans="10:172" x14ac:dyDescent="0.2">
      <c r="CA103">
        <f t="shared" si="386"/>
        <v>0</v>
      </c>
      <c r="CB103">
        <f t="shared" si="387"/>
        <v>0</v>
      </c>
      <c r="CC103">
        <f t="shared" si="388"/>
        <v>0</v>
      </c>
      <c r="CD103">
        <f t="shared" si="389"/>
        <v>0</v>
      </c>
      <c r="CE103">
        <f t="shared" si="390"/>
        <v>0</v>
      </c>
      <c r="CF103">
        <f t="shared" si="391"/>
        <v>0</v>
      </c>
      <c r="CG103">
        <f t="shared" si="392"/>
        <v>0</v>
      </c>
      <c r="CH103">
        <f t="shared" si="393"/>
        <v>0</v>
      </c>
      <c r="CI103">
        <f t="shared" si="394"/>
        <v>0</v>
      </c>
      <c r="CR103">
        <f t="shared" si="395"/>
        <v>0</v>
      </c>
      <c r="CS103">
        <f t="shared" si="396"/>
        <v>0</v>
      </c>
      <c r="CT103">
        <f t="shared" si="397"/>
        <v>0</v>
      </c>
      <c r="CU103">
        <f t="shared" si="398"/>
        <v>0</v>
      </c>
      <c r="CV103">
        <f t="shared" si="399"/>
        <v>0</v>
      </c>
      <c r="CW103">
        <f t="shared" si="400"/>
        <v>0</v>
      </c>
      <c r="CX103">
        <f t="shared" si="401"/>
        <v>0</v>
      </c>
      <c r="CY103">
        <f t="shared" si="402"/>
        <v>0</v>
      </c>
      <c r="CZ103">
        <f t="shared" si="403"/>
        <v>0</v>
      </c>
      <c r="DI103">
        <f t="shared" si="404"/>
        <v>0</v>
      </c>
      <c r="DJ103">
        <f t="shared" si="405"/>
        <v>0</v>
      </c>
      <c r="DK103">
        <f t="shared" si="406"/>
        <v>0</v>
      </c>
      <c r="DL103">
        <f t="shared" si="407"/>
        <v>0</v>
      </c>
      <c r="DM103">
        <f t="shared" si="408"/>
        <v>0</v>
      </c>
      <c r="DN103">
        <f t="shared" si="409"/>
        <v>0</v>
      </c>
      <c r="DO103">
        <f t="shared" si="410"/>
        <v>0</v>
      </c>
      <c r="DP103">
        <f t="shared" si="411"/>
        <v>0</v>
      </c>
      <c r="DQ103">
        <f t="shared" si="412"/>
        <v>0</v>
      </c>
      <c r="DZ103">
        <f t="shared" si="413"/>
        <v>0</v>
      </c>
      <c r="EA103">
        <f t="shared" si="414"/>
        <v>0</v>
      </c>
      <c r="EB103">
        <f t="shared" si="415"/>
        <v>0</v>
      </c>
      <c r="EC103">
        <f t="shared" si="416"/>
        <v>0</v>
      </c>
      <c r="ED103">
        <f t="shared" si="417"/>
        <v>0</v>
      </c>
      <c r="EE103">
        <f t="shared" si="418"/>
        <v>0</v>
      </c>
      <c r="EF103">
        <f t="shared" si="419"/>
        <v>0</v>
      </c>
      <c r="EG103">
        <f t="shared" si="420"/>
        <v>0</v>
      </c>
      <c r="EH103">
        <f t="shared" si="421"/>
        <v>0</v>
      </c>
      <c r="EQ103">
        <f t="shared" si="422"/>
        <v>0</v>
      </c>
      <c r="ER103">
        <f t="shared" si="423"/>
        <v>0</v>
      </c>
      <c r="ES103">
        <f t="shared" si="424"/>
        <v>0</v>
      </c>
      <c r="ET103">
        <f t="shared" si="425"/>
        <v>0</v>
      </c>
      <c r="EU103">
        <f t="shared" si="426"/>
        <v>0</v>
      </c>
      <c r="EV103">
        <f t="shared" si="427"/>
        <v>0</v>
      </c>
      <c r="EW103">
        <f t="shared" si="428"/>
        <v>0</v>
      </c>
      <c r="EX103">
        <f t="shared" si="429"/>
        <v>0</v>
      </c>
      <c r="EY103">
        <f t="shared" si="430"/>
        <v>0</v>
      </c>
      <c r="FH103">
        <f t="shared" si="431"/>
        <v>0</v>
      </c>
      <c r="FI103">
        <f t="shared" si="431"/>
        <v>0</v>
      </c>
      <c r="FJ103">
        <f t="shared" si="431"/>
        <v>0</v>
      </c>
      <c r="FK103">
        <f t="shared" si="431"/>
        <v>0</v>
      </c>
      <c r="FL103">
        <f t="shared" si="431"/>
        <v>0</v>
      </c>
      <c r="FM103">
        <f t="shared" si="431"/>
        <v>0</v>
      </c>
      <c r="FN103">
        <f t="shared" si="431"/>
        <v>0</v>
      </c>
      <c r="FO103">
        <f t="shared" si="431"/>
        <v>0</v>
      </c>
      <c r="FP103">
        <f t="shared" si="431"/>
        <v>0</v>
      </c>
    </row>
    <row r="104" spans="10:172" x14ac:dyDescent="0.2">
      <c r="CA104">
        <f t="shared" si="386"/>
        <v>0</v>
      </c>
      <c r="CB104">
        <f t="shared" si="387"/>
        <v>0</v>
      </c>
      <c r="CC104">
        <f t="shared" si="388"/>
        <v>0</v>
      </c>
      <c r="CD104">
        <f t="shared" si="389"/>
        <v>0</v>
      </c>
      <c r="CE104">
        <f t="shared" si="390"/>
        <v>0</v>
      </c>
      <c r="CF104">
        <f t="shared" si="391"/>
        <v>0</v>
      </c>
      <c r="CG104">
        <f t="shared" si="392"/>
        <v>0</v>
      </c>
      <c r="CH104">
        <f t="shared" si="393"/>
        <v>0</v>
      </c>
      <c r="CI104">
        <f t="shared" si="394"/>
        <v>0</v>
      </c>
      <c r="CR104">
        <f t="shared" si="395"/>
        <v>0</v>
      </c>
      <c r="CS104">
        <f t="shared" si="396"/>
        <v>0</v>
      </c>
      <c r="CT104">
        <f t="shared" si="397"/>
        <v>0</v>
      </c>
      <c r="CU104">
        <f t="shared" si="398"/>
        <v>0</v>
      </c>
      <c r="CV104">
        <f t="shared" si="399"/>
        <v>0</v>
      </c>
      <c r="CW104">
        <f t="shared" si="400"/>
        <v>0</v>
      </c>
      <c r="CX104">
        <f t="shared" si="401"/>
        <v>0</v>
      </c>
      <c r="CY104">
        <f t="shared" si="402"/>
        <v>0</v>
      </c>
      <c r="CZ104">
        <f t="shared" si="403"/>
        <v>0</v>
      </c>
      <c r="DI104">
        <f t="shared" si="404"/>
        <v>0</v>
      </c>
      <c r="DJ104">
        <f t="shared" si="405"/>
        <v>0</v>
      </c>
      <c r="DK104">
        <f t="shared" si="406"/>
        <v>0</v>
      </c>
      <c r="DL104">
        <f t="shared" si="407"/>
        <v>0</v>
      </c>
      <c r="DM104">
        <f t="shared" si="408"/>
        <v>0</v>
      </c>
      <c r="DN104">
        <f t="shared" si="409"/>
        <v>0</v>
      </c>
      <c r="DO104">
        <f t="shared" si="410"/>
        <v>0</v>
      </c>
      <c r="DP104">
        <f t="shared" si="411"/>
        <v>0</v>
      </c>
      <c r="DQ104">
        <f t="shared" si="412"/>
        <v>0</v>
      </c>
      <c r="DZ104">
        <f t="shared" si="413"/>
        <v>0</v>
      </c>
      <c r="EA104">
        <f t="shared" si="414"/>
        <v>0</v>
      </c>
      <c r="EB104">
        <f t="shared" si="415"/>
        <v>0</v>
      </c>
      <c r="EC104">
        <f t="shared" si="416"/>
        <v>0</v>
      </c>
      <c r="ED104">
        <f t="shared" si="417"/>
        <v>0</v>
      </c>
      <c r="EE104">
        <f t="shared" si="418"/>
        <v>0</v>
      </c>
      <c r="EF104">
        <f t="shared" si="419"/>
        <v>0</v>
      </c>
      <c r="EG104">
        <f t="shared" si="420"/>
        <v>0</v>
      </c>
      <c r="EH104">
        <f t="shared" si="421"/>
        <v>0</v>
      </c>
      <c r="EQ104">
        <f t="shared" si="422"/>
        <v>0</v>
      </c>
      <c r="ER104">
        <f t="shared" si="423"/>
        <v>0</v>
      </c>
      <c r="ES104">
        <f t="shared" si="424"/>
        <v>0</v>
      </c>
      <c r="ET104">
        <f t="shared" si="425"/>
        <v>0</v>
      </c>
      <c r="EU104">
        <f t="shared" si="426"/>
        <v>0</v>
      </c>
      <c r="EV104">
        <f t="shared" si="427"/>
        <v>0</v>
      </c>
      <c r="EW104">
        <f t="shared" si="428"/>
        <v>0</v>
      </c>
      <c r="EX104">
        <f t="shared" si="429"/>
        <v>0</v>
      </c>
      <c r="EY104">
        <f t="shared" si="430"/>
        <v>0</v>
      </c>
      <c r="FH104">
        <f t="shared" si="431"/>
        <v>0</v>
      </c>
      <c r="FI104">
        <f t="shared" si="431"/>
        <v>0</v>
      </c>
      <c r="FJ104">
        <f t="shared" si="431"/>
        <v>0</v>
      </c>
      <c r="FK104">
        <f t="shared" si="431"/>
        <v>0</v>
      </c>
      <c r="FL104">
        <f t="shared" si="431"/>
        <v>0</v>
      </c>
      <c r="FM104">
        <f t="shared" si="431"/>
        <v>0</v>
      </c>
      <c r="FN104">
        <f t="shared" si="431"/>
        <v>0</v>
      </c>
      <c r="FO104">
        <f t="shared" si="431"/>
        <v>0</v>
      </c>
      <c r="FP104">
        <f t="shared" si="431"/>
        <v>0</v>
      </c>
    </row>
    <row r="105" spans="10:172" x14ac:dyDescent="0.2">
      <c r="CA105">
        <f t="shared" si="386"/>
        <v>0</v>
      </c>
      <c r="CB105">
        <f t="shared" si="387"/>
        <v>0</v>
      </c>
      <c r="CC105">
        <f t="shared" si="388"/>
        <v>0</v>
      </c>
      <c r="CD105">
        <f t="shared" si="389"/>
        <v>0</v>
      </c>
      <c r="CE105">
        <f t="shared" si="390"/>
        <v>0</v>
      </c>
      <c r="CF105">
        <f t="shared" si="391"/>
        <v>0</v>
      </c>
      <c r="CG105">
        <f t="shared" si="392"/>
        <v>0</v>
      </c>
      <c r="CH105">
        <f t="shared" si="393"/>
        <v>0</v>
      </c>
      <c r="CI105">
        <f t="shared" si="394"/>
        <v>0</v>
      </c>
      <c r="CR105">
        <f t="shared" si="395"/>
        <v>0</v>
      </c>
      <c r="CS105">
        <f t="shared" si="396"/>
        <v>0</v>
      </c>
      <c r="CT105">
        <f t="shared" si="397"/>
        <v>0</v>
      </c>
      <c r="CU105">
        <f t="shared" si="398"/>
        <v>0</v>
      </c>
      <c r="CV105">
        <f t="shared" si="399"/>
        <v>0</v>
      </c>
      <c r="CW105">
        <f t="shared" si="400"/>
        <v>0</v>
      </c>
      <c r="CX105">
        <f t="shared" si="401"/>
        <v>0</v>
      </c>
      <c r="CY105">
        <f t="shared" si="402"/>
        <v>0</v>
      </c>
      <c r="CZ105">
        <f t="shared" si="403"/>
        <v>0</v>
      </c>
      <c r="DI105">
        <f t="shared" si="404"/>
        <v>0</v>
      </c>
      <c r="DJ105">
        <f t="shared" si="405"/>
        <v>0</v>
      </c>
      <c r="DK105">
        <f t="shared" si="406"/>
        <v>0</v>
      </c>
      <c r="DL105">
        <f t="shared" si="407"/>
        <v>0</v>
      </c>
      <c r="DM105">
        <f t="shared" si="408"/>
        <v>0</v>
      </c>
      <c r="DN105">
        <f t="shared" si="409"/>
        <v>0</v>
      </c>
      <c r="DO105">
        <f t="shared" si="410"/>
        <v>0</v>
      </c>
      <c r="DP105">
        <f t="shared" si="411"/>
        <v>0</v>
      </c>
      <c r="DQ105">
        <f t="shared" si="412"/>
        <v>0</v>
      </c>
      <c r="DZ105">
        <f t="shared" si="413"/>
        <v>0</v>
      </c>
      <c r="EA105">
        <f t="shared" si="414"/>
        <v>0</v>
      </c>
      <c r="EB105">
        <f t="shared" si="415"/>
        <v>0</v>
      </c>
      <c r="EC105">
        <f t="shared" si="416"/>
        <v>0</v>
      </c>
      <c r="ED105">
        <f t="shared" si="417"/>
        <v>0</v>
      </c>
      <c r="EE105">
        <f t="shared" si="418"/>
        <v>0</v>
      </c>
      <c r="EF105">
        <f t="shared" si="419"/>
        <v>0</v>
      </c>
      <c r="EG105">
        <f t="shared" si="420"/>
        <v>0</v>
      </c>
      <c r="EH105">
        <f t="shared" si="421"/>
        <v>0</v>
      </c>
      <c r="EQ105">
        <f t="shared" si="422"/>
        <v>0</v>
      </c>
      <c r="ER105">
        <f t="shared" si="423"/>
        <v>0</v>
      </c>
      <c r="ES105">
        <f t="shared" si="424"/>
        <v>0</v>
      </c>
      <c r="ET105">
        <f t="shared" si="425"/>
        <v>0</v>
      </c>
      <c r="EU105">
        <f t="shared" si="426"/>
        <v>0</v>
      </c>
      <c r="EV105">
        <f t="shared" si="427"/>
        <v>0</v>
      </c>
      <c r="EW105">
        <f t="shared" si="428"/>
        <v>0</v>
      </c>
      <c r="EX105">
        <f t="shared" si="429"/>
        <v>0</v>
      </c>
      <c r="EY105">
        <f t="shared" si="430"/>
        <v>0</v>
      </c>
      <c r="FH105">
        <f t="shared" si="431"/>
        <v>0</v>
      </c>
      <c r="FI105">
        <f t="shared" si="431"/>
        <v>0</v>
      </c>
      <c r="FJ105">
        <f t="shared" si="431"/>
        <v>0</v>
      </c>
      <c r="FK105">
        <f t="shared" si="431"/>
        <v>0</v>
      </c>
      <c r="FL105">
        <f t="shared" si="431"/>
        <v>0</v>
      </c>
      <c r="FM105">
        <f t="shared" si="431"/>
        <v>0</v>
      </c>
      <c r="FN105">
        <f t="shared" si="431"/>
        <v>0</v>
      </c>
      <c r="FO105">
        <f t="shared" si="431"/>
        <v>0</v>
      </c>
      <c r="FP105">
        <f t="shared" si="431"/>
        <v>0</v>
      </c>
    </row>
    <row r="106" spans="10:172" x14ac:dyDescent="0.2">
      <c r="CA106">
        <f t="shared" si="386"/>
        <v>0</v>
      </c>
      <c r="CB106">
        <f t="shared" si="387"/>
        <v>0</v>
      </c>
      <c r="CC106">
        <f t="shared" si="388"/>
        <v>0</v>
      </c>
      <c r="CD106">
        <f t="shared" si="389"/>
        <v>0</v>
      </c>
      <c r="CE106">
        <f t="shared" si="390"/>
        <v>0</v>
      </c>
      <c r="CF106">
        <f t="shared" si="391"/>
        <v>0</v>
      </c>
      <c r="CG106">
        <f t="shared" si="392"/>
        <v>0</v>
      </c>
      <c r="CH106">
        <f t="shared" si="393"/>
        <v>0</v>
      </c>
      <c r="CI106">
        <f t="shared" si="394"/>
        <v>0</v>
      </c>
      <c r="CR106">
        <f t="shared" si="395"/>
        <v>0</v>
      </c>
      <c r="CS106">
        <f t="shared" si="396"/>
        <v>0</v>
      </c>
      <c r="CT106">
        <f t="shared" si="397"/>
        <v>0</v>
      </c>
      <c r="CU106">
        <f t="shared" si="398"/>
        <v>0</v>
      </c>
      <c r="CV106">
        <f t="shared" si="399"/>
        <v>0</v>
      </c>
      <c r="CW106">
        <f t="shared" si="400"/>
        <v>0</v>
      </c>
      <c r="CX106">
        <f t="shared" si="401"/>
        <v>0</v>
      </c>
      <c r="CY106">
        <f t="shared" si="402"/>
        <v>0</v>
      </c>
      <c r="CZ106">
        <f t="shared" si="403"/>
        <v>0</v>
      </c>
      <c r="DI106">
        <f t="shared" si="404"/>
        <v>0</v>
      </c>
      <c r="DJ106">
        <f t="shared" si="405"/>
        <v>0</v>
      </c>
      <c r="DK106">
        <f t="shared" si="406"/>
        <v>0</v>
      </c>
      <c r="DL106">
        <f t="shared" si="407"/>
        <v>0</v>
      </c>
      <c r="DM106">
        <f t="shared" si="408"/>
        <v>0</v>
      </c>
      <c r="DN106">
        <f t="shared" si="409"/>
        <v>0</v>
      </c>
      <c r="DO106">
        <f t="shared" si="410"/>
        <v>0</v>
      </c>
      <c r="DP106">
        <f t="shared" si="411"/>
        <v>0</v>
      </c>
      <c r="DQ106">
        <f t="shared" si="412"/>
        <v>0</v>
      </c>
      <c r="DZ106">
        <f t="shared" si="413"/>
        <v>0</v>
      </c>
      <c r="EA106">
        <f t="shared" si="414"/>
        <v>0</v>
      </c>
      <c r="EB106">
        <f t="shared" si="415"/>
        <v>0</v>
      </c>
      <c r="EC106">
        <f t="shared" si="416"/>
        <v>0</v>
      </c>
      <c r="ED106">
        <f t="shared" si="417"/>
        <v>0</v>
      </c>
      <c r="EE106">
        <f t="shared" si="418"/>
        <v>0</v>
      </c>
      <c r="EF106">
        <f t="shared" si="419"/>
        <v>0</v>
      </c>
      <c r="EG106">
        <f t="shared" si="420"/>
        <v>0</v>
      </c>
      <c r="EH106">
        <f t="shared" si="421"/>
        <v>0</v>
      </c>
      <c r="EQ106">
        <f t="shared" si="422"/>
        <v>0</v>
      </c>
      <c r="ER106">
        <f t="shared" si="423"/>
        <v>0</v>
      </c>
      <c r="ES106">
        <f t="shared" si="424"/>
        <v>0</v>
      </c>
      <c r="ET106">
        <f t="shared" si="425"/>
        <v>0</v>
      </c>
      <c r="EU106">
        <f t="shared" si="426"/>
        <v>0</v>
      </c>
      <c r="EV106">
        <f t="shared" si="427"/>
        <v>0</v>
      </c>
      <c r="EW106">
        <f t="shared" si="428"/>
        <v>0</v>
      </c>
      <c r="EX106">
        <f t="shared" si="429"/>
        <v>0</v>
      </c>
      <c r="EY106">
        <f t="shared" si="430"/>
        <v>0</v>
      </c>
      <c r="FH106">
        <f t="shared" si="431"/>
        <v>0</v>
      </c>
      <c r="FI106">
        <f t="shared" si="431"/>
        <v>0</v>
      </c>
      <c r="FJ106">
        <f t="shared" si="431"/>
        <v>0</v>
      </c>
      <c r="FK106">
        <f t="shared" si="431"/>
        <v>0</v>
      </c>
      <c r="FL106">
        <f t="shared" si="431"/>
        <v>0</v>
      </c>
      <c r="FM106">
        <f t="shared" si="431"/>
        <v>0</v>
      </c>
      <c r="FN106">
        <f t="shared" si="431"/>
        <v>0</v>
      </c>
      <c r="FO106">
        <f t="shared" si="431"/>
        <v>0</v>
      </c>
      <c r="FP106">
        <f t="shared" si="431"/>
        <v>0</v>
      </c>
    </row>
    <row r="107" spans="10:172" x14ac:dyDescent="0.2">
      <c r="BK107" t="str">
        <f t="shared" ref="BK107:BS128" si="432">AW55</f>
        <v>● 人口10万人当たり受療率(東京都)</v>
      </c>
      <c r="BL107">
        <f t="shared" si="432"/>
        <v>0</v>
      </c>
      <c r="BM107">
        <f t="shared" si="432"/>
        <v>0</v>
      </c>
      <c r="BN107">
        <f t="shared" si="432"/>
        <v>0</v>
      </c>
      <c r="BO107">
        <f t="shared" si="432"/>
        <v>0</v>
      </c>
      <c r="BP107">
        <f t="shared" si="432"/>
        <v>0</v>
      </c>
      <c r="BQ107">
        <f t="shared" si="432"/>
        <v>0</v>
      </c>
      <c r="BR107">
        <f t="shared" si="432"/>
        <v>0</v>
      </c>
      <c r="BS107">
        <f t="shared" si="432"/>
        <v>0</v>
      </c>
      <c r="CA107" t="str">
        <f t="shared" si="386"/>
        <v>● 人口10万人当たり受療率(東京都)</v>
      </c>
      <c r="CB107">
        <f t="shared" si="387"/>
        <v>0</v>
      </c>
      <c r="CC107">
        <f t="shared" si="388"/>
        <v>0</v>
      </c>
      <c r="CD107">
        <f t="shared" si="389"/>
        <v>0</v>
      </c>
      <c r="CE107">
        <f t="shared" si="390"/>
        <v>0</v>
      </c>
      <c r="CF107">
        <f t="shared" si="391"/>
        <v>0</v>
      </c>
      <c r="CG107">
        <f t="shared" si="392"/>
        <v>0</v>
      </c>
      <c r="CH107">
        <f t="shared" si="393"/>
        <v>0</v>
      </c>
      <c r="CI107">
        <f t="shared" si="394"/>
        <v>0</v>
      </c>
      <c r="CR107" t="str">
        <f t="shared" si="395"/>
        <v>● 人口10万人当たり受療率(東京都)</v>
      </c>
      <c r="CS107">
        <f t="shared" si="396"/>
        <v>0</v>
      </c>
      <c r="CT107">
        <f t="shared" si="397"/>
        <v>0</v>
      </c>
      <c r="CU107">
        <f t="shared" si="398"/>
        <v>0</v>
      </c>
      <c r="CV107">
        <f t="shared" si="399"/>
        <v>0</v>
      </c>
      <c r="CW107">
        <f t="shared" si="400"/>
        <v>0</v>
      </c>
      <c r="CX107">
        <f t="shared" si="401"/>
        <v>0</v>
      </c>
      <c r="CY107">
        <f t="shared" si="402"/>
        <v>0</v>
      </c>
      <c r="CZ107">
        <f t="shared" si="403"/>
        <v>0</v>
      </c>
      <c r="DI107" t="str">
        <f t="shared" si="404"/>
        <v>● 人口10万人当たり受療率(東京都)</v>
      </c>
      <c r="DJ107">
        <f t="shared" si="405"/>
        <v>0</v>
      </c>
      <c r="DK107">
        <f t="shared" si="406"/>
        <v>0</v>
      </c>
      <c r="DL107">
        <f t="shared" si="407"/>
        <v>0</v>
      </c>
      <c r="DM107">
        <f t="shared" si="408"/>
        <v>0</v>
      </c>
      <c r="DN107">
        <f t="shared" si="409"/>
        <v>0</v>
      </c>
      <c r="DO107">
        <f t="shared" si="410"/>
        <v>0</v>
      </c>
      <c r="DP107">
        <f t="shared" si="411"/>
        <v>0</v>
      </c>
      <c r="DQ107">
        <f t="shared" si="412"/>
        <v>0</v>
      </c>
      <c r="DZ107" t="str">
        <f t="shared" si="413"/>
        <v>● 人口10万人当たり受療率(東京都)</v>
      </c>
      <c r="EA107">
        <f t="shared" si="414"/>
        <v>0</v>
      </c>
      <c r="EB107">
        <f t="shared" si="415"/>
        <v>0</v>
      </c>
      <c r="EC107">
        <f t="shared" si="416"/>
        <v>0</v>
      </c>
      <c r="ED107">
        <f t="shared" si="417"/>
        <v>0</v>
      </c>
      <c r="EE107">
        <f t="shared" si="418"/>
        <v>0</v>
      </c>
      <c r="EF107">
        <f t="shared" si="419"/>
        <v>0</v>
      </c>
      <c r="EG107">
        <f t="shared" si="420"/>
        <v>0</v>
      </c>
      <c r="EH107">
        <f t="shared" si="421"/>
        <v>0</v>
      </c>
      <c r="EQ107" t="str">
        <f t="shared" si="422"/>
        <v>● 人口10万人当たり受療率(東京都)</v>
      </c>
      <c r="ER107">
        <f t="shared" si="423"/>
        <v>0</v>
      </c>
      <c r="ES107">
        <f t="shared" si="424"/>
        <v>0</v>
      </c>
      <c r="ET107">
        <f t="shared" si="425"/>
        <v>0</v>
      </c>
      <c r="EU107">
        <f t="shared" si="426"/>
        <v>0</v>
      </c>
      <c r="EV107">
        <f t="shared" si="427"/>
        <v>0</v>
      </c>
      <c r="EW107">
        <f t="shared" si="428"/>
        <v>0</v>
      </c>
      <c r="EX107">
        <f t="shared" si="429"/>
        <v>0</v>
      </c>
      <c r="EY107">
        <f t="shared" si="430"/>
        <v>0</v>
      </c>
      <c r="FH107" t="str">
        <f t="shared" si="431"/>
        <v>● 人口10万人当たり受療率(東京都)</v>
      </c>
      <c r="FI107">
        <f t="shared" si="431"/>
        <v>0</v>
      </c>
      <c r="FJ107">
        <f t="shared" si="431"/>
        <v>0</v>
      </c>
      <c r="FK107">
        <f t="shared" si="431"/>
        <v>0</v>
      </c>
      <c r="FL107">
        <f t="shared" si="431"/>
        <v>0</v>
      </c>
      <c r="FM107">
        <f t="shared" si="431"/>
        <v>0</v>
      </c>
      <c r="FN107">
        <f t="shared" si="431"/>
        <v>0</v>
      </c>
      <c r="FO107">
        <f t="shared" si="431"/>
        <v>0</v>
      </c>
      <c r="FP107">
        <f t="shared" si="431"/>
        <v>0</v>
      </c>
    </row>
    <row r="108" spans="10:172" x14ac:dyDescent="0.2">
      <c r="BK108" t="str">
        <f t="shared" si="432"/>
        <v>女</v>
      </c>
      <c r="BL108" t="str">
        <f t="shared" si="432"/>
        <v>入院</v>
      </c>
      <c r="BM108">
        <f t="shared" si="432"/>
        <v>0</v>
      </c>
      <c r="BN108">
        <f t="shared" si="432"/>
        <v>0</v>
      </c>
      <c r="BO108" t="str">
        <f t="shared" si="432"/>
        <v>外来</v>
      </c>
      <c r="BP108">
        <f t="shared" si="432"/>
        <v>0</v>
      </c>
      <c r="BQ108">
        <f t="shared" si="432"/>
        <v>0</v>
      </c>
      <c r="BR108">
        <f t="shared" si="432"/>
        <v>0</v>
      </c>
      <c r="BS108">
        <f t="shared" si="432"/>
        <v>0</v>
      </c>
      <c r="CA108" t="str">
        <f t="shared" si="386"/>
        <v>女</v>
      </c>
      <c r="CB108" t="str">
        <f t="shared" si="387"/>
        <v>入院</v>
      </c>
      <c r="CC108">
        <f t="shared" si="388"/>
        <v>0</v>
      </c>
      <c r="CD108">
        <f t="shared" si="389"/>
        <v>0</v>
      </c>
      <c r="CE108" t="str">
        <f t="shared" si="390"/>
        <v>外来</v>
      </c>
      <c r="CF108">
        <f t="shared" si="391"/>
        <v>0</v>
      </c>
      <c r="CG108">
        <f t="shared" si="392"/>
        <v>0</v>
      </c>
      <c r="CH108">
        <f t="shared" si="393"/>
        <v>0</v>
      </c>
      <c r="CI108">
        <f t="shared" si="394"/>
        <v>0</v>
      </c>
      <c r="CR108" t="str">
        <f t="shared" si="395"/>
        <v>女</v>
      </c>
      <c r="CS108" t="str">
        <f t="shared" si="396"/>
        <v>入院</v>
      </c>
      <c r="CT108">
        <f t="shared" si="397"/>
        <v>0</v>
      </c>
      <c r="CU108">
        <f t="shared" si="398"/>
        <v>0</v>
      </c>
      <c r="CV108" t="str">
        <f t="shared" si="399"/>
        <v>外来</v>
      </c>
      <c r="CW108">
        <f t="shared" si="400"/>
        <v>0</v>
      </c>
      <c r="CX108">
        <f t="shared" si="401"/>
        <v>0</v>
      </c>
      <c r="CY108">
        <f t="shared" si="402"/>
        <v>0</v>
      </c>
      <c r="CZ108">
        <f t="shared" si="403"/>
        <v>0</v>
      </c>
      <c r="DI108" t="str">
        <f t="shared" si="404"/>
        <v>女</v>
      </c>
      <c r="DJ108" t="str">
        <f t="shared" si="405"/>
        <v>入院</v>
      </c>
      <c r="DK108">
        <f t="shared" si="406"/>
        <v>0</v>
      </c>
      <c r="DL108">
        <f t="shared" si="407"/>
        <v>0</v>
      </c>
      <c r="DM108" t="str">
        <f t="shared" si="408"/>
        <v>外来</v>
      </c>
      <c r="DN108">
        <f t="shared" si="409"/>
        <v>0</v>
      </c>
      <c r="DO108">
        <f t="shared" si="410"/>
        <v>0</v>
      </c>
      <c r="DP108">
        <f t="shared" si="411"/>
        <v>0</v>
      </c>
      <c r="DQ108">
        <f t="shared" si="412"/>
        <v>0</v>
      </c>
      <c r="DZ108" t="str">
        <f t="shared" si="413"/>
        <v>女</v>
      </c>
      <c r="EA108" t="str">
        <f t="shared" si="414"/>
        <v>入院</v>
      </c>
      <c r="EB108">
        <f t="shared" si="415"/>
        <v>0</v>
      </c>
      <c r="EC108">
        <f t="shared" si="416"/>
        <v>0</v>
      </c>
      <c r="ED108" t="str">
        <f t="shared" si="417"/>
        <v>外来</v>
      </c>
      <c r="EE108">
        <f t="shared" si="418"/>
        <v>0</v>
      </c>
      <c r="EF108">
        <f t="shared" si="419"/>
        <v>0</v>
      </c>
      <c r="EG108">
        <f t="shared" si="420"/>
        <v>0</v>
      </c>
      <c r="EH108">
        <f t="shared" si="421"/>
        <v>0</v>
      </c>
      <c r="EQ108" t="str">
        <f t="shared" si="422"/>
        <v>女</v>
      </c>
      <c r="ER108" t="str">
        <f t="shared" si="423"/>
        <v>入院</v>
      </c>
      <c r="ES108">
        <f t="shared" si="424"/>
        <v>0</v>
      </c>
      <c r="ET108">
        <f t="shared" si="425"/>
        <v>0</v>
      </c>
      <c r="EU108" t="str">
        <f t="shared" si="426"/>
        <v>外来</v>
      </c>
      <c r="EV108">
        <f t="shared" si="427"/>
        <v>0</v>
      </c>
      <c r="EW108">
        <f t="shared" si="428"/>
        <v>0</v>
      </c>
      <c r="EX108">
        <f t="shared" si="429"/>
        <v>0</v>
      </c>
      <c r="EY108">
        <f t="shared" si="430"/>
        <v>0</v>
      </c>
      <c r="FH108" t="str">
        <f t="shared" si="431"/>
        <v>女</v>
      </c>
      <c r="FI108" t="str">
        <f t="shared" si="431"/>
        <v>入院</v>
      </c>
      <c r="FJ108">
        <f t="shared" si="431"/>
        <v>0</v>
      </c>
      <c r="FK108">
        <f t="shared" si="431"/>
        <v>0</v>
      </c>
      <c r="FL108" t="str">
        <f t="shared" si="431"/>
        <v>外来</v>
      </c>
      <c r="FM108">
        <f t="shared" si="431"/>
        <v>0</v>
      </c>
      <c r="FN108">
        <f t="shared" si="431"/>
        <v>0</v>
      </c>
      <c r="FO108">
        <f t="shared" si="431"/>
        <v>0</v>
      </c>
      <c r="FP108">
        <f t="shared" si="431"/>
        <v>0</v>
      </c>
    </row>
    <row r="109" spans="10:172" x14ac:dyDescent="0.2">
      <c r="BK109">
        <f t="shared" si="432"/>
        <v>0</v>
      </c>
      <c r="BL109" t="str">
        <f t="shared" si="432"/>
        <v>総数</v>
      </c>
      <c r="BM109" t="str">
        <f t="shared" si="432"/>
        <v>病院</v>
      </c>
      <c r="BN109" t="str">
        <f t="shared" si="432"/>
        <v>一般診療所</v>
      </c>
      <c r="BO109" t="str">
        <f t="shared" si="432"/>
        <v>総数</v>
      </c>
      <c r="BP109" t="str">
        <f t="shared" si="432"/>
        <v>病院</v>
      </c>
      <c r="BQ109" t="str">
        <f t="shared" si="432"/>
        <v>一般診療所</v>
      </c>
      <c r="BR109" t="str">
        <f t="shared" si="432"/>
        <v>歯科診療所</v>
      </c>
      <c r="BS109">
        <f t="shared" si="432"/>
        <v>0</v>
      </c>
      <c r="CA109">
        <f t="shared" si="386"/>
        <v>0</v>
      </c>
      <c r="CB109" t="str">
        <f t="shared" si="387"/>
        <v>総数</v>
      </c>
      <c r="CC109" t="str">
        <f t="shared" si="388"/>
        <v>病院</v>
      </c>
      <c r="CD109" t="str">
        <f t="shared" si="389"/>
        <v>一般診療所</v>
      </c>
      <c r="CE109" t="str">
        <f t="shared" si="390"/>
        <v>総数</v>
      </c>
      <c r="CF109" t="str">
        <f t="shared" si="391"/>
        <v>病院</v>
      </c>
      <c r="CG109" t="str">
        <f t="shared" si="392"/>
        <v>一般診療所</v>
      </c>
      <c r="CH109" t="str">
        <f t="shared" si="393"/>
        <v>歯科診療所</v>
      </c>
      <c r="CI109">
        <f t="shared" si="394"/>
        <v>0</v>
      </c>
      <c r="CR109">
        <f t="shared" si="395"/>
        <v>0</v>
      </c>
      <c r="CS109" t="str">
        <f t="shared" si="396"/>
        <v>総数</v>
      </c>
      <c r="CT109" t="str">
        <f t="shared" si="397"/>
        <v>病院</v>
      </c>
      <c r="CU109" t="str">
        <f t="shared" si="398"/>
        <v>一般診療所</v>
      </c>
      <c r="CV109" t="str">
        <f t="shared" si="399"/>
        <v>総数</v>
      </c>
      <c r="CW109" t="str">
        <f t="shared" si="400"/>
        <v>病院</v>
      </c>
      <c r="CX109" t="str">
        <f t="shared" si="401"/>
        <v>一般診療所</v>
      </c>
      <c r="CY109" t="str">
        <f t="shared" si="402"/>
        <v>歯科診療所</v>
      </c>
      <c r="CZ109">
        <f t="shared" si="403"/>
        <v>0</v>
      </c>
      <c r="DI109">
        <f t="shared" si="404"/>
        <v>0</v>
      </c>
      <c r="DJ109" t="str">
        <f t="shared" si="405"/>
        <v>総数</v>
      </c>
      <c r="DK109" t="str">
        <f t="shared" si="406"/>
        <v>病院</v>
      </c>
      <c r="DL109" t="str">
        <f t="shared" si="407"/>
        <v>一般診療所</v>
      </c>
      <c r="DM109" t="str">
        <f t="shared" si="408"/>
        <v>総数</v>
      </c>
      <c r="DN109" t="str">
        <f t="shared" si="409"/>
        <v>病院</v>
      </c>
      <c r="DO109" t="str">
        <f t="shared" si="410"/>
        <v>一般診療所</v>
      </c>
      <c r="DP109" t="str">
        <f t="shared" si="411"/>
        <v>歯科診療所</v>
      </c>
      <c r="DQ109">
        <f t="shared" si="412"/>
        <v>0</v>
      </c>
      <c r="DZ109">
        <f t="shared" si="413"/>
        <v>0</v>
      </c>
      <c r="EA109" t="str">
        <f t="shared" si="414"/>
        <v>総数</v>
      </c>
      <c r="EB109" t="str">
        <f t="shared" si="415"/>
        <v>病院</v>
      </c>
      <c r="EC109" t="str">
        <f t="shared" si="416"/>
        <v>一般診療所</v>
      </c>
      <c r="ED109" t="str">
        <f t="shared" si="417"/>
        <v>総数</v>
      </c>
      <c r="EE109" t="str">
        <f t="shared" si="418"/>
        <v>病院</v>
      </c>
      <c r="EF109" t="str">
        <f t="shared" si="419"/>
        <v>一般診療所</v>
      </c>
      <c r="EG109" t="str">
        <f t="shared" si="420"/>
        <v>歯科診療所</v>
      </c>
      <c r="EH109">
        <f t="shared" si="421"/>
        <v>0</v>
      </c>
      <c r="EQ109">
        <f t="shared" si="422"/>
        <v>0</v>
      </c>
      <c r="ER109" t="str">
        <f t="shared" si="423"/>
        <v>総数</v>
      </c>
      <c r="ES109" t="str">
        <f t="shared" si="424"/>
        <v>病院</v>
      </c>
      <c r="ET109" t="str">
        <f t="shared" si="425"/>
        <v>一般診療所</v>
      </c>
      <c r="EU109" t="str">
        <f t="shared" si="426"/>
        <v>総数</v>
      </c>
      <c r="EV109" t="str">
        <f t="shared" si="427"/>
        <v>病院</v>
      </c>
      <c r="EW109" t="str">
        <f t="shared" si="428"/>
        <v>一般診療所</v>
      </c>
      <c r="EX109" t="str">
        <f t="shared" si="429"/>
        <v>歯科診療所</v>
      </c>
      <c r="EY109">
        <f t="shared" si="430"/>
        <v>0</v>
      </c>
      <c r="FH109">
        <f t="shared" si="431"/>
        <v>0</v>
      </c>
      <c r="FI109" t="str">
        <f t="shared" si="431"/>
        <v>総数</v>
      </c>
      <c r="FJ109" t="str">
        <f t="shared" si="431"/>
        <v>病院</v>
      </c>
      <c r="FK109" t="str">
        <f t="shared" si="431"/>
        <v>一般診療所</v>
      </c>
      <c r="FL109" t="str">
        <f t="shared" si="431"/>
        <v>総数</v>
      </c>
      <c r="FM109" t="str">
        <f t="shared" ref="FM109:FP128" si="433">EV109</f>
        <v>病院</v>
      </c>
      <c r="FN109" t="str">
        <f t="shared" si="433"/>
        <v>一般診療所</v>
      </c>
      <c r="FO109" t="str">
        <f t="shared" si="433"/>
        <v>歯科診療所</v>
      </c>
      <c r="FP109">
        <f t="shared" si="433"/>
        <v>0</v>
      </c>
    </row>
    <row r="110" spans="10:172" x14ac:dyDescent="0.2">
      <c r="BK110" t="str">
        <f t="shared" si="432"/>
        <v xml:space="preserve"> 0～ 4歳</v>
      </c>
      <c r="BL110">
        <f t="shared" si="432"/>
        <v>273</v>
      </c>
      <c r="BM110">
        <f t="shared" si="432"/>
        <v>264</v>
      </c>
      <c r="BN110">
        <f t="shared" si="432"/>
        <v>8</v>
      </c>
      <c r="BO110">
        <f t="shared" si="432"/>
        <v>6302</v>
      </c>
      <c r="BP110">
        <f t="shared" si="432"/>
        <v>677</v>
      </c>
      <c r="BQ110">
        <f t="shared" si="432"/>
        <v>5203</v>
      </c>
      <c r="BR110">
        <f t="shared" si="432"/>
        <v>423</v>
      </c>
      <c r="BS110">
        <f t="shared" si="432"/>
        <v>0</v>
      </c>
      <c r="CA110" t="str">
        <f t="shared" si="386"/>
        <v xml:space="preserve"> 0～ 4歳</v>
      </c>
      <c r="CB110">
        <f t="shared" si="387"/>
        <v>273</v>
      </c>
      <c r="CC110">
        <f t="shared" si="388"/>
        <v>264</v>
      </c>
      <c r="CD110">
        <f t="shared" si="389"/>
        <v>8</v>
      </c>
      <c r="CE110">
        <f t="shared" si="390"/>
        <v>6302</v>
      </c>
      <c r="CF110">
        <f t="shared" si="391"/>
        <v>677</v>
      </c>
      <c r="CG110">
        <f t="shared" si="392"/>
        <v>5203</v>
      </c>
      <c r="CH110">
        <f t="shared" si="393"/>
        <v>423</v>
      </c>
      <c r="CI110">
        <f t="shared" si="394"/>
        <v>0</v>
      </c>
      <c r="CR110" t="str">
        <f t="shared" si="395"/>
        <v xml:space="preserve"> 0～ 4歳</v>
      </c>
      <c r="CS110">
        <f t="shared" si="396"/>
        <v>273</v>
      </c>
      <c r="CT110">
        <f t="shared" si="397"/>
        <v>264</v>
      </c>
      <c r="CU110">
        <f t="shared" si="398"/>
        <v>8</v>
      </c>
      <c r="CV110">
        <f t="shared" si="399"/>
        <v>6302</v>
      </c>
      <c r="CW110">
        <f t="shared" si="400"/>
        <v>677</v>
      </c>
      <c r="CX110">
        <f t="shared" si="401"/>
        <v>5203</v>
      </c>
      <c r="CY110">
        <f t="shared" si="402"/>
        <v>423</v>
      </c>
      <c r="CZ110">
        <f t="shared" si="403"/>
        <v>0</v>
      </c>
      <c r="DI110" t="str">
        <f t="shared" si="404"/>
        <v xml:space="preserve"> 0～ 4歳</v>
      </c>
      <c r="DJ110">
        <f t="shared" si="405"/>
        <v>273</v>
      </c>
      <c r="DK110">
        <f t="shared" si="406"/>
        <v>264</v>
      </c>
      <c r="DL110">
        <f t="shared" si="407"/>
        <v>8</v>
      </c>
      <c r="DM110">
        <f t="shared" si="408"/>
        <v>6302</v>
      </c>
      <c r="DN110">
        <f t="shared" si="409"/>
        <v>677</v>
      </c>
      <c r="DO110">
        <f t="shared" si="410"/>
        <v>5203</v>
      </c>
      <c r="DP110">
        <f t="shared" si="411"/>
        <v>423</v>
      </c>
      <c r="DQ110">
        <f t="shared" si="412"/>
        <v>0</v>
      </c>
      <c r="DZ110" t="str">
        <f t="shared" si="413"/>
        <v xml:space="preserve"> 0～ 4歳</v>
      </c>
      <c r="EA110">
        <f t="shared" si="414"/>
        <v>273</v>
      </c>
      <c r="EB110">
        <f t="shared" si="415"/>
        <v>264</v>
      </c>
      <c r="EC110">
        <f t="shared" si="416"/>
        <v>8</v>
      </c>
      <c r="ED110">
        <f t="shared" si="417"/>
        <v>6302</v>
      </c>
      <c r="EE110">
        <f t="shared" si="418"/>
        <v>677</v>
      </c>
      <c r="EF110">
        <f t="shared" si="419"/>
        <v>5203</v>
      </c>
      <c r="EG110">
        <f t="shared" si="420"/>
        <v>423</v>
      </c>
      <c r="EH110">
        <f t="shared" si="421"/>
        <v>0</v>
      </c>
      <c r="EQ110" t="str">
        <f t="shared" si="422"/>
        <v xml:space="preserve"> 0～ 4歳</v>
      </c>
      <c r="ER110">
        <f t="shared" si="423"/>
        <v>273</v>
      </c>
      <c r="ES110">
        <f t="shared" si="424"/>
        <v>264</v>
      </c>
      <c r="ET110">
        <f t="shared" si="425"/>
        <v>8</v>
      </c>
      <c r="EU110">
        <f t="shared" si="426"/>
        <v>6302</v>
      </c>
      <c r="EV110">
        <f t="shared" si="427"/>
        <v>677</v>
      </c>
      <c r="EW110">
        <f t="shared" si="428"/>
        <v>5203</v>
      </c>
      <c r="EX110">
        <f t="shared" si="429"/>
        <v>423</v>
      </c>
      <c r="EY110">
        <f t="shared" si="430"/>
        <v>0</v>
      </c>
      <c r="FH110" t="str">
        <f t="shared" ref="FH110:FL128" si="434">EQ110</f>
        <v xml:space="preserve"> 0～ 4歳</v>
      </c>
      <c r="FI110">
        <f t="shared" si="434"/>
        <v>273</v>
      </c>
      <c r="FJ110">
        <f t="shared" si="434"/>
        <v>264</v>
      </c>
      <c r="FK110">
        <f t="shared" si="434"/>
        <v>8</v>
      </c>
      <c r="FL110">
        <f t="shared" si="434"/>
        <v>6302</v>
      </c>
      <c r="FM110">
        <f t="shared" si="433"/>
        <v>677</v>
      </c>
      <c r="FN110">
        <f t="shared" si="433"/>
        <v>5203</v>
      </c>
      <c r="FO110">
        <f t="shared" si="433"/>
        <v>423</v>
      </c>
      <c r="FP110">
        <f t="shared" si="433"/>
        <v>0</v>
      </c>
    </row>
    <row r="111" spans="10:172" x14ac:dyDescent="0.2">
      <c r="J111" t="str">
        <f>K56</f>
        <v>2015年</v>
      </c>
      <c r="AM111" t="s">
        <v>118</v>
      </c>
      <c r="AX111" t="s">
        <v>119</v>
      </c>
      <c r="BK111" t="str">
        <f t="shared" si="432"/>
        <v xml:space="preserve"> 5～14</v>
      </c>
      <c r="BL111">
        <f t="shared" si="432"/>
        <v>78</v>
      </c>
      <c r="BM111">
        <f t="shared" si="432"/>
        <v>77</v>
      </c>
      <c r="BN111">
        <f t="shared" si="432"/>
        <v>1</v>
      </c>
      <c r="BO111">
        <f t="shared" si="432"/>
        <v>3919</v>
      </c>
      <c r="BP111">
        <f t="shared" si="432"/>
        <v>346</v>
      </c>
      <c r="BQ111">
        <f t="shared" si="432"/>
        <v>2555</v>
      </c>
      <c r="BR111">
        <f t="shared" si="432"/>
        <v>1018</v>
      </c>
      <c r="BS111">
        <f t="shared" si="432"/>
        <v>0</v>
      </c>
      <c r="CA111" t="str">
        <f t="shared" si="386"/>
        <v xml:space="preserve"> 5～14</v>
      </c>
      <c r="CB111">
        <f t="shared" si="387"/>
        <v>78</v>
      </c>
      <c r="CC111">
        <f t="shared" si="388"/>
        <v>77</v>
      </c>
      <c r="CD111">
        <f t="shared" si="389"/>
        <v>1</v>
      </c>
      <c r="CE111">
        <f t="shared" si="390"/>
        <v>3919</v>
      </c>
      <c r="CF111">
        <f t="shared" si="391"/>
        <v>346</v>
      </c>
      <c r="CG111">
        <f t="shared" si="392"/>
        <v>2555</v>
      </c>
      <c r="CH111">
        <f t="shared" si="393"/>
        <v>1018</v>
      </c>
      <c r="CI111">
        <f t="shared" si="394"/>
        <v>0</v>
      </c>
      <c r="CR111" t="str">
        <f t="shared" si="395"/>
        <v xml:space="preserve"> 5～14</v>
      </c>
      <c r="CS111">
        <f t="shared" si="396"/>
        <v>78</v>
      </c>
      <c r="CT111">
        <f t="shared" si="397"/>
        <v>77</v>
      </c>
      <c r="CU111">
        <f t="shared" si="398"/>
        <v>1</v>
      </c>
      <c r="CV111">
        <f t="shared" si="399"/>
        <v>3919</v>
      </c>
      <c r="CW111">
        <f t="shared" si="400"/>
        <v>346</v>
      </c>
      <c r="CX111">
        <f t="shared" si="401"/>
        <v>2555</v>
      </c>
      <c r="CY111">
        <f t="shared" si="402"/>
        <v>1018</v>
      </c>
      <c r="CZ111">
        <f t="shared" si="403"/>
        <v>0</v>
      </c>
      <c r="DI111" t="str">
        <f t="shared" si="404"/>
        <v xml:space="preserve"> 5～14</v>
      </c>
      <c r="DJ111">
        <f t="shared" si="405"/>
        <v>78</v>
      </c>
      <c r="DK111">
        <f t="shared" si="406"/>
        <v>77</v>
      </c>
      <c r="DL111">
        <f t="shared" si="407"/>
        <v>1</v>
      </c>
      <c r="DM111">
        <f t="shared" si="408"/>
        <v>3919</v>
      </c>
      <c r="DN111">
        <f t="shared" si="409"/>
        <v>346</v>
      </c>
      <c r="DO111">
        <f t="shared" si="410"/>
        <v>2555</v>
      </c>
      <c r="DP111">
        <f t="shared" si="411"/>
        <v>1018</v>
      </c>
      <c r="DQ111">
        <f t="shared" si="412"/>
        <v>0</v>
      </c>
      <c r="DZ111" t="str">
        <f t="shared" si="413"/>
        <v xml:space="preserve"> 5～14</v>
      </c>
      <c r="EA111">
        <f t="shared" si="414"/>
        <v>78</v>
      </c>
      <c r="EB111">
        <f t="shared" si="415"/>
        <v>77</v>
      </c>
      <c r="EC111">
        <f t="shared" si="416"/>
        <v>1</v>
      </c>
      <c r="ED111">
        <f t="shared" si="417"/>
        <v>3919</v>
      </c>
      <c r="EE111">
        <f t="shared" si="418"/>
        <v>346</v>
      </c>
      <c r="EF111">
        <f t="shared" si="419"/>
        <v>2555</v>
      </c>
      <c r="EG111">
        <f t="shared" si="420"/>
        <v>1018</v>
      </c>
      <c r="EH111">
        <f t="shared" si="421"/>
        <v>0</v>
      </c>
      <c r="EQ111" t="str">
        <f t="shared" si="422"/>
        <v xml:space="preserve"> 5～14</v>
      </c>
      <c r="ER111">
        <f t="shared" si="423"/>
        <v>78</v>
      </c>
      <c r="ES111">
        <f t="shared" si="424"/>
        <v>77</v>
      </c>
      <c r="ET111">
        <f t="shared" si="425"/>
        <v>1</v>
      </c>
      <c r="EU111">
        <f t="shared" si="426"/>
        <v>3919</v>
      </c>
      <c r="EV111">
        <f t="shared" si="427"/>
        <v>346</v>
      </c>
      <c r="EW111">
        <f t="shared" si="428"/>
        <v>2555</v>
      </c>
      <c r="EX111">
        <f t="shared" si="429"/>
        <v>1018</v>
      </c>
      <c r="EY111">
        <f t="shared" si="430"/>
        <v>0</v>
      </c>
      <c r="FH111" t="str">
        <f t="shared" si="434"/>
        <v xml:space="preserve"> 5～14</v>
      </c>
      <c r="FI111">
        <f t="shared" si="434"/>
        <v>78</v>
      </c>
      <c r="FJ111">
        <f t="shared" si="434"/>
        <v>77</v>
      </c>
      <c r="FK111">
        <f t="shared" si="434"/>
        <v>1</v>
      </c>
      <c r="FL111">
        <f t="shared" si="434"/>
        <v>3919</v>
      </c>
      <c r="FM111">
        <f t="shared" si="433"/>
        <v>346</v>
      </c>
      <c r="FN111">
        <f t="shared" si="433"/>
        <v>2555</v>
      </c>
      <c r="FO111">
        <f t="shared" si="433"/>
        <v>1018</v>
      </c>
      <c r="FP111">
        <f t="shared" si="433"/>
        <v>0</v>
      </c>
    </row>
    <row r="112" spans="10:172" x14ac:dyDescent="0.2">
      <c r="AM112" s="47"/>
      <c r="AN112" s="47" t="str">
        <f>AL4</f>
        <v>2015年</v>
      </c>
      <c r="AO112" s="47" t="str">
        <f t="shared" ref="AO112:AT112" si="435">AM4</f>
        <v>2020年</v>
      </c>
      <c r="AP112" s="47" t="str">
        <f t="shared" si="435"/>
        <v>2025年</v>
      </c>
      <c r="AQ112" s="47" t="str">
        <f t="shared" si="435"/>
        <v>2030年</v>
      </c>
      <c r="AR112" s="47" t="str">
        <f t="shared" si="435"/>
        <v>2035年</v>
      </c>
      <c r="AS112" s="47" t="str">
        <f t="shared" si="435"/>
        <v>2040年</v>
      </c>
      <c r="AT112" s="47" t="str">
        <f t="shared" si="435"/>
        <v>2045年</v>
      </c>
      <c r="AU112" s="18"/>
      <c r="AV112" s="18"/>
      <c r="AX112" s="54"/>
      <c r="AY112" s="54" t="str">
        <f>AN112</f>
        <v>2015年</v>
      </c>
      <c r="AZ112" s="54" t="str">
        <f t="shared" ref="AZ112:BE112" si="436">AO112</f>
        <v>2020年</v>
      </c>
      <c r="BA112" s="54" t="str">
        <f t="shared" si="436"/>
        <v>2025年</v>
      </c>
      <c r="BB112" s="54" t="str">
        <f t="shared" si="436"/>
        <v>2030年</v>
      </c>
      <c r="BC112" s="54" t="str">
        <f t="shared" si="436"/>
        <v>2035年</v>
      </c>
      <c r="BD112" s="54" t="str">
        <f t="shared" si="436"/>
        <v>2040年</v>
      </c>
      <c r="BE112" s="54" t="str">
        <f t="shared" si="436"/>
        <v>2045年</v>
      </c>
      <c r="BK112" t="str">
        <f t="shared" si="432"/>
        <v>15～24</v>
      </c>
      <c r="BL112">
        <f t="shared" si="432"/>
        <v>141</v>
      </c>
      <c r="BM112">
        <f t="shared" si="432"/>
        <v>132</v>
      </c>
      <c r="BN112">
        <f t="shared" si="432"/>
        <v>9</v>
      </c>
      <c r="BO112">
        <f t="shared" si="432"/>
        <v>2642</v>
      </c>
      <c r="BP112">
        <f t="shared" si="432"/>
        <v>373</v>
      </c>
      <c r="BQ112">
        <f t="shared" si="432"/>
        <v>1593</v>
      </c>
      <c r="BR112">
        <f t="shared" si="432"/>
        <v>677</v>
      </c>
      <c r="BS112">
        <f t="shared" si="432"/>
        <v>0</v>
      </c>
      <c r="CA112" t="str">
        <f t="shared" si="386"/>
        <v>15～24</v>
      </c>
      <c r="CB112">
        <f t="shared" si="387"/>
        <v>141</v>
      </c>
      <c r="CC112">
        <f t="shared" si="388"/>
        <v>132</v>
      </c>
      <c r="CD112">
        <f t="shared" si="389"/>
        <v>9</v>
      </c>
      <c r="CE112">
        <f t="shared" si="390"/>
        <v>2642</v>
      </c>
      <c r="CF112">
        <f t="shared" si="391"/>
        <v>373</v>
      </c>
      <c r="CG112">
        <f t="shared" si="392"/>
        <v>1593</v>
      </c>
      <c r="CH112">
        <f t="shared" si="393"/>
        <v>677</v>
      </c>
      <c r="CI112">
        <f t="shared" si="394"/>
        <v>0</v>
      </c>
      <c r="CR112" t="str">
        <f t="shared" si="395"/>
        <v>15～24</v>
      </c>
      <c r="CS112">
        <f t="shared" si="396"/>
        <v>141</v>
      </c>
      <c r="CT112">
        <f t="shared" si="397"/>
        <v>132</v>
      </c>
      <c r="CU112">
        <f t="shared" si="398"/>
        <v>9</v>
      </c>
      <c r="CV112">
        <f t="shared" si="399"/>
        <v>2642</v>
      </c>
      <c r="CW112">
        <f t="shared" si="400"/>
        <v>373</v>
      </c>
      <c r="CX112">
        <f t="shared" si="401"/>
        <v>1593</v>
      </c>
      <c r="CY112">
        <f t="shared" si="402"/>
        <v>677</v>
      </c>
      <c r="CZ112">
        <f t="shared" si="403"/>
        <v>0</v>
      </c>
      <c r="DI112" t="str">
        <f t="shared" si="404"/>
        <v>15～24</v>
      </c>
      <c r="DJ112">
        <f t="shared" si="405"/>
        <v>141</v>
      </c>
      <c r="DK112">
        <f t="shared" si="406"/>
        <v>132</v>
      </c>
      <c r="DL112">
        <f t="shared" si="407"/>
        <v>9</v>
      </c>
      <c r="DM112">
        <f t="shared" si="408"/>
        <v>2642</v>
      </c>
      <c r="DN112">
        <f t="shared" si="409"/>
        <v>373</v>
      </c>
      <c r="DO112">
        <f t="shared" si="410"/>
        <v>1593</v>
      </c>
      <c r="DP112">
        <f t="shared" si="411"/>
        <v>677</v>
      </c>
      <c r="DQ112">
        <f t="shared" si="412"/>
        <v>0</v>
      </c>
      <c r="DZ112" t="str">
        <f t="shared" si="413"/>
        <v>15～24</v>
      </c>
      <c r="EA112">
        <f t="shared" si="414"/>
        <v>141</v>
      </c>
      <c r="EB112">
        <f t="shared" si="415"/>
        <v>132</v>
      </c>
      <c r="EC112">
        <f t="shared" si="416"/>
        <v>9</v>
      </c>
      <c r="ED112">
        <f t="shared" si="417"/>
        <v>2642</v>
      </c>
      <c r="EE112">
        <f t="shared" si="418"/>
        <v>373</v>
      </c>
      <c r="EF112">
        <f t="shared" si="419"/>
        <v>1593</v>
      </c>
      <c r="EG112">
        <f t="shared" si="420"/>
        <v>677</v>
      </c>
      <c r="EH112">
        <f t="shared" si="421"/>
        <v>0</v>
      </c>
      <c r="EQ112" t="str">
        <f t="shared" si="422"/>
        <v>15～24</v>
      </c>
      <c r="ER112">
        <f t="shared" si="423"/>
        <v>141</v>
      </c>
      <c r="ES112">
        <f t="shared" si="424"/>
        <v>132</v>
      </c>
      <c r="ET112">
        <f t="shared" si="425"/>
        <v>9</v>
      </c>
      <c r="EU112">
        <f t="shared" si="426"/>
        <v>2642</v>
      </c>
      <c r="EV112">
        <f t="shared" si="427"/>
        <v>373</v>
      </c>
      <c r="EW112">
        <f t="shared" si="428"/>
        <v>1593</v>
      </c>
      <c r="EX112">
        <f t="shared" si="429"/>
        <v>677</v>
      </c>
      <c r="EY112">
        <f t="shared" si="430"/>
        <v>0</v>
      </c>
      <c r="FH112" t="str">
        <f t="shared" si="434"/>
        <v>15～24</v>
      </c>
      <c r="FI112">
        <f t="shared" si="434"/>
        <v>141</v>
      </c>
      <c r="FJ112">
        <f t="shared" si="434"/>
        <v>132</v>
      </c>
      <c r="FK112">
        <f t="shared" si="434"/>
        <v>9</v>
      </c>
      <c r="FL112">
        <f t="shared" si="434"/>
        <v>2642</v>
      </c>
      <c r="FM112">
        <f t="shared" si="433"/>
        <v>373</v>
      </c>
      <c r="FN112">
        <f t="shared" si="433"/>
        <v>1593</v>
      </c>
      <c r="FO112">
        <f t="shared" si="433"/>
        <v>677</v>
      </c>
      <c r="FP112">
        <f t="shared" si="433"/>
        <v>0</v>
      </c>
    </row>
    <row r="113" spans="39:172" x14ac:dyDescent="0.2">
      <c r="AM113" s="47" t="str">
        <f>AK5</f>
        <v>病院・入院</v>
      </c>
      <c r="AN113" s="48">
        <f>AL5</f>
        <v>4702.5470999999998</v>
      </c>
      <c r="AO113" s="48">
        <f t="shared" ref="AO113:AT113" si="437">AM5</f>
        <v>5176.9622199999994</v>
      </c>
      <c r="AP113" s="48">
        <f t="shared" si="437"/>
        <v>5584.1351400000003</v>
      </c>
      <c r="AQ113" s="48">
        <f t="shared" si="437"/>
        <v>5738.2759700000006</v>
      </c>
      <c r="AR113" s="48">
        <f t="shared" si="437"/>
        <v>5720.5493800000004</v>
      </c>
      <c r="AS113" s="48">
        <f t="shared" si="437"/>
        <v>5754.8490999999995</v>
      </c>
      <c r="AT113" s="48">
        <f t="shared" si="437"/>
        <v>5815.2345599999999</v>
      </c>
      <c r="AU113" s="18" t="s">
        <v>319</v>
      </c>
      <c r="AV113" s="129">
        <f>AT113/AO113</f>
        <v>1.1232909016670398</v>
      </c>
      <c r="AX113" s="54" t="str">
        <f t="shared" ref="AX113:BE113" si="438">AK6</f>
        <v>病院・外来</v>
      </c>
      <c r="AY113" s="55">
        <f t="shared" si="438"/>
        <v>6236.9475000000002</v>
      </c>
      <c r="AZ113" s="55">
        <f t="shared" si="438"/>
        <v>6511.5750600000001</v>
      </c>
      <c r="BA113" s="55">
        <f t="shared" si="438"/>
        <v>6667.2942700000003</v>
      </c>
      <c r="BB113" s="55">
        <f t="shared" si="438"/>
        <v>6718.9581099999996</v>
      </c>
      <c r="BC113" s="55">
        <f t="shared" si="438"/>
        <v>6682.7943099999993</v>
      </c>
      <c r="BD113" s="55">
        <f t="shared" si="438"/>
        <v>6646.8140100000001</v>
      </c>
      <c r="BE113" s="55">
        <f t="shared" si="438"/>
        <v>6555.7645699999994</v>
      </c>
      <c r="BF113" s="18" t="s">
        <v>319</v>
      </c>
      <c r="BG113" s="129">
        <f>BE113/AZ113</f>
        <v>1.006786301254738</v>
      </c>
      <c r="BK113" t="str">
        <f t="shared" si="432"/>
        <v>25～34</v>
      </c>
      <c r="BL113">
        <f t="shared" si="432"/>
        <v>296</v>
      </c>
      <c r="BM113">
        <f t="shared" si="432"/>
        <v>255</v>
      </c>
      <c r="BN113">
        <f t="shared" si="432"/>
        <v>40</v>
      </c>
      <c r="BO113">
        <f t="shared" si="432"/>
        <v>3776</v>
      </c>
      <c r="BP113">
        <f t="shared" si="432"/>
        <v>650</v>
      </c>
      <c r="BQ113">
        <f t="shared" si="432"/>
        <v>2304</v>
      </c>
      <c r="BR113">
        <f t="shared" si="432"/>
        <v>821</v>
      </c>
      <c r="BS113">
        <f t="shared" si="432"/>
        <v>0</v>
      </c>
      <c r="CA113" t="str">
        <f t="shared" si="386"/>
        <v>25～34</v>
      </c>
      <c r="CB113">
        <f t="shared" si="387"/>
        <v>296</v>
      </c>
      <c r="CC113">
        <f t="shared" si="388"/>
        <v>255</v>
      </c>
      <c r="CD113">
        <f t="shared" si="389"/>
        <v>40</v>
      </c>
      <c r="CE113">
        <f t="shared" si="390"/>
        <v>3776</v>
      </c>
      <c r="CF113">
        <f t="shared" si="391"/>
        <v>650</v>
      </c>
      <c r="CG113">
        <f t="shared" si="392"/>
        <v>2304</v>
      </c>
      <c r="CH113">
        <f t="shared" si="393"/>
        <v>821</v>
      </c>
      <c r="CI113">
        <f t="shared" si="394"/>
        <v>0</v>
      </c>
      <c r="CR113" t="str">
        <f t="shared" si="395"/>
        <v>25～34</v>
      </c>
      <c r="CS113">
        <f t="shared" si="396"/>
        <v>296</v>
      </c>
      <c r="CT113">
        <f t="shared" si="397"/>
        <v>255</v>
      </c>
      <c r="CU113">
        <f t="shared" si="398"/>
        <v>40</v>
      </c>
      <c r="CV113">
        <f t="shared" si="399"/>
        <v>3776</v>
      </c>
      <c r="CW113">
        <f t="shared" si="400"/>
        <v>650</v>
      </c>
      <c r="CX113">
        <f t="shared" si="401"/>
        <v>2304</v>
      </c>
      <c r="CY113">
        <f t="shared" si="402"/>
        <v>821</v>
      </c>
      <c r="CZ113">
        <f t="shared" si="403"/>
        <v>0</v>
      </c>
      <c r="DI113" t="str">
        <f t="shared" si="404"/>
        <v>25～34</v>
      </c>
      <c r="DJ113">
        <f t="shared" si="405"/>
        <v>296</v>
      </c>
      <c r="DK113">
        <f t="shared" si="406"/>
        <v>255</v>
      </c>
      <c r="DL113">
        <f t="shared" si="407"/>
        <v>40</v>
      </c>
      <c r="DM113">
        <f t="shared" si="408"/>
        <v>3776</v>
      </c>
      <c r="DN113">
        <f t="shared" si="409"/>
        <v>650</v>
      </c>
      <c r="DO113">
        <f t="shared" si="410"/>
        <v>2304</v>
      </c>
      <c r="DP113">
        <f t="shared" si="411"/>
        <v>821</v>
      </c>
      <c r="DQ113">
        <f t="shared" si="412"/>
        <v>0</v>
      </c>
      <c r="DZ113" t="str">
        <f t="shared" si="413"/>
        <v>25～34</v>
      </c>
      <c r="EA113">
        <f t="shared" si="414"/>
        <v>296</v>
      </c>
      <c r="EB113">
        <f t="shared" si="415"/>
        <v>255</v>
      </c>
      <c r="EC113">
        <f t="shared" si="416"/>
        <v>40</v>
      </c>
      <c r="ED113">
        <f t="shared" si="417"/>
        <v>3776</v>
      </c>
      <c r="EE113">
        <f t="shared" si="418"/>
        <v>650</v>
      </c>
      <c r="EF113">
        <f t="shared" si="419"/>
        <v>2304</v>
      </c>
      <c r="EG113">
        <f t="shared" si="420"/>
        <v>821</v>
      </c>
      <c r="EH113">
        <f t="shared" si="421"/>
        <v>0</v>
      </c>
      <c r="EQ113" t="str">
        <f t="shared" si="422"/>
        <v>25～34</v>
      </c>
      <c r="ER113">
        <f t="shared" si="423"/>
        <v>296</v>
      </c>
      <c r="ES113">
        <f t="shared" si="424"/>
        <v>255</v>
      </c>
      <c r="ET113">
        <f t="shared" si="425"/>
        <v>40</v>
      </c>
      <c r="EU113">
        <f t="shared" si="426"/>
        <v>3776</v>
      </c>
      <c r="EV113">
        <f t="shared" si="427"/>
        <v>650</v>
      </c>
      <c r="EW113">
        <f t="shared" si="428"/>
        <v>2304</v>
      </c>
      <c r="EX113">
        <f t="shared" si="429"/>
        <v>821</v>
      </c>
      <c r="EY113">
        <f t="shared" si="430"/>
        <v>0</v>
      </c>
      <c r="FH113" t="str">
        <f t="shared" si="434"/>
        <v>25～34</v>
      </c>
      <c r="FI113">
        <f t="shared" si="434"/>
        <v>296</v>
      </c>
      <c r="FJ113">
        <f t="shared" si="434"/>
        <v>255</v>
      </c>
      <c r="FK113">
        <f t="shared" si="434"/>
        <v>40</v>
      </c>
      <c r="FL113">
        <f t="shared" si="434"/>
        <v>3776</v>
      </c>
      <c r="FM113">
        <f t="shared" si="433"/>
        <v>650</v>
      </c>
      <c r="FN113">
        <f t="shared" si="433"/>
        <v>2304</v>
      </c>
      <c r="FO113">
        <f t="shared" si="433"/>
        <v>821</v>
      </c>
      <c r="FP113">
        <f t="shared" si="433"/>
        <v>0</v>
      </c>
    </row>
    <row r="114" spans="39:172" x14ac:dyDescent="0.2">
      <c r="AM114" s="48" t="str">
        <f t="shared" ref="AM114:AT114" si="439">AK9</f>
        <v>診療所・入院</v>
      </c>
      <c r="AN114" s="48">
        <f t="shared" si="439"/>
        <v>131.75693000000001</v>
      </c>
      <c r="AO114" s="48">
        <f t="shared" si="439"/>
        <v>145.64359000000002</v>
      </c>
      <c r="AP114" s="48">
        <f t="shared" si="439"/>
        <v>159.32006000000001</v>
      </c>
      <c r="AQ114" s="48">
        <f t="shared" si="439"/>
        <v>164.01094000000001</v>
      </c>
      <c r="AR114" s="48">
        <f t="shared" si="439"/>
        <v>162.96888999999999</v>
      </c>
      <c r="AS114" s="48">
        <f t="shared" si="439"/>
        <v>164.30912000000001</v>
      </c>
      <c r="AT114" s="48">
        <f t="shared" si="439"/>
        <v>167.35828000000001</v>
      </c>
      <c r="AU114" s="18" t="s">
        <v>319</v>
      </c>
      <c r="AV114" s="129">
        <f t="shared" ref="AV114:AV115" si="440">AT114/AO114</f>
        <v>1.1490947181403588</v>
      </c>
      <c r="AX114" s="54" t="str">
        <f t="shared" ref="AX114:BE114" si="441">AK10</f>
        <v>診療所・外来</v>
      </c>
      <c r="AY114" s="55">
        <f t="shared" si="441"/>
        <v>18543.891919999998</v>
      </c>
      <c r="AZ114" s="55">
        <f t="shared" si="441"/>
        <v>19073.013740000002</v>
      </c>
      <c r="BA114" s="55">
        <f t="shared" si="441"/>
        <v>19273.247589999999</v>
      </c>
      <c r="BB114" s="55">
        <f t="shared" si="441"/>
        <v>19243.698660000002</v>
      </c>
      <c r="BC114" s="55">
        <f t="shared" si="441"/>
        <v>19012.952430000001</v>
      </c>
      <c r="BD114" s="55">
        <f t="shared" si="441"/>
        <v>18810.631740000001</v>
      </c>
      <c r="BE114" s="55">
        <f t="shared" si="441"/>
        <v>18473.58411</v>
      </c>
      <c r="BF114" s="18" t="s">
        <v>319</v>
      </c>
      <c r="BG114" s="129">
        <f t="shared" ref="BG114:BG115" si="442">BE114/AZ114</f>
        <v>0.9685718451120876</v>
      </c>
      <c r="BK114" t="str">
        <f t="shared" si="432"/>
        <v>35～44</v>
      </c>
      <c r="BL114">
        <f t="shared" si="432"/>
        <v>283</v>
      </c>
      <c r="BM114">
        <f t="shared" si="432"/>
        <v>267</v>
      </c>
      <c r="BN114">
        <f t="shared" si="432"/>
        <v>17</v>
      </c>
      <c r="BO114">
        <f t="shared" si="432"/>
        <v>4152</v>
      </c>
      <c r="BP114">
        <f t="shared" si="432"/>
        <v>761</v>
      </c>
      <c r="BQ114">
        <f t="shared" si="432"/>
        <v>2458</v>
      </c>
      <c r="BR114">
        <f t="shared" si="432"/>
        <v>932</v>
      </c>
      <c r="BS114">
        <f t="shared" si="432"/>
        <v>0</v>
      </c>
      <c r="CA114" t="str">
        <f t="shared" si="386"/>
        <v>35～44</v>
      </c>
      <c r="CB114">
        <f t="shared" si="387"/>
        <v>283</v>
      </c>
      <c r="CC114">
        <f t="shared" si="388"/>
        <v>267</v>
      </c>
      <c r="CD114">
        <f t="shared" si="389"/>
        <v>17</v>
      </c>
      <c r="CE114">
        <f t="shared" si="390"/>
        <v>4152</v>
      </c>
      <c r="CF114">
        <f t="shared" si="391"/>
        <v>761</v>
      </c>
      <c r="CG114">
        <f t="shared" si="392"/>
        <v>2458</v>
      </c>
      <c r="CH114">
        <f t="shared" si="393"/>
        <v>932</v>
      </c>
      <c r="CI114">
        <f t="shared" si="394"/>
        <v>0</v>
      </c>
      <c r="CR114" t="str">
        <f t="shared" si="395"/>
        <v>35～44</v>
      </c>
      <c r="CS114">
        <f t="shared" si="396"/>
        <v>283</v>
      </c>
      <c r="CT114">
        <f t="shared" si="397"/>
        <v>267</v>
      </c>
      <c r="CU114">
        <f t="shared" si="398"/>
        <v>17</v>
      </c>
      <c r="CV114">
        <f t="shared" si="399"/>
        <v>4152</v>
      </c>
      <c r="CW114">
        <f t="shared" si="400"/>
        <v>761</v>
      </c>
      <c r="CX114">
        <f t="shared" si="401"/>
        <v>2458</v>
      </c>
      <c r="CY114">
        <f t="shared" si="402"/>
        <v>932</v>
      </c>
      <c r="CZ114">
        <f t="shared" si="403"/>
        <v>0</v>
      </c>
      <c r="DI114" t="str">
        <f t="shared" si="404"/>
        <v>35～44</v>
      </c>
      <c r="DJ114">
        <f t="shared" si="405"/>
        <v>283</v>
      </c>
      <c r="DK114">
        <f t="shared" si="406"/>
        <v>267</v>
      </c>
      <c r="DL114">
        <f t="shared" si="407"/>
        <v>17</v>
      </c>
      <c r="DM114">
        <f t="shared" si="408"/>
        <v>4152</v>
      </c>
      <c r="DN114">
        <f t="shared" si="409"/>
        <v>761</v>
      </c>
      <c r="DO114">
        <f t="shared" si="410"/>
        <v>2458</v>
      </c>
      <c r="DP114">
        <f t="shared" si="411"/>
        <v>932</v>
      </c>
      <c r="DQ114">
        <f t="shared" si="412"/>
        <v>0</v>
      </c>
      <c r="DZ114" t="str">
        <f t="shared" si="413"/>
        <v>35～44</v>
      </c>
      <c r="EA114">
        <f t="shared" si="414"/>
        <v>283</v>
      </c>
      <c r="EB114">
        <f t="shared" si="415"/>
        <v>267</v>
      </c>
      <c r="EC114">
        <f t="shared" si="416"/>
        <v>17</v>
      </c>
      <c r="ED114">
        <f t="shared" si="417"/>
        <v>4152</v>
      </c>
      <c r="EE114">
        <f t="shared" si="418"/>
        <v>761</v>
      </c>
      <c r="EF114">
        <f t="shared" si="419"/>
        <v>2458</v>
      </c>
      <c r="EG114">
        <f t="shared" si="420"/>
        <v>932</v>
      </c>
      <c r="EH114">
        <f t="shared" si="421"/>
        <v>0</v>
      </c>
      <c r="EQ114" t="str">
        <f t="shared" si="422"/>
        <v>35～44</v>
      </c>
      <c r="ER114">
        <f t="shared" si="423"/>
        <v>283</v>
      </c>
      <c r="ES114">
        <f t="shared" si="424"/>
        <v>267</v>
      </c>
      <c r="ET114">
        <f t="shared" si="425"/>
        <v>17</v>
      </c>
      <c r="EU114">
        <f t="shared" si="426"/>
        <v>4152</v>
      </c>
      <c r="EV114">
        <f t="shared" si="427"/>
        <v>761</v>
      </c>
      <c r="EW114">
        <f t="shared" si="428"/>
        <v>2458</v>
      </c>
      <c r="EX114">
        <f t="shared" si="429"/>
        <v>932</v>
      </c>
      <c r="EY114">
        <f t="shared" si="430"/>
        <v>0</v>
      </c>
      <c r="FH114" t="str">
        <f t="shared" si="434"/>
        <v>35～44</v>
      </c>
      <c r="FI114">
        <f t="shared" si="434"/>
        <v>283</v>
      </c>
      <c r="FJ114">
        <f t="shared" si="434"/>
        <v>267</v>
      </c>
      <c r="FK114">
        <f t="shared" si="434"/>
        <v>17</v>
      </c>
      <c r="FL114">
        <f t="shared" si="434"/>
        <v>4152</v>
      </c>
      <c r="FM114">
        <f t="shared" si="433"/>
        <v>761</v>
      </c>
      <c r="FN114">
        <f t="shared" si="433"/>
        <v>2458</v>
      </c>
      <c r="FO114">
        <f t="shared" si="433"/>
        <v>932</v>
      </c>
      <c r="FP114">
        <f t="shared" si="433"/>
        <v>0</v>
      </c>
    </row>
    <row r="115" spans="39:172" x14ac:dyDescent="0.2">
      <c r="AM115" s="47" t="s">
        <v>116</v>
      </c>
      <c r="AN115" s="49">
        <f>AN113+AN114</f>
        <v>4834.3040299999993</v>
      </c>
      <c r="AO115" s="49">
        <f t="shared" ref="AO115:AT115" si="443">AO113+AO114</f>
        <v>5322.6058099999991</v>
      </c>
      <c r="AP115" s="49">
        <f t="shared" si="443"/>
        <v>5743.4552000000003</v>
      </c>
      <c r="AQ115" s="49">
        <f t="shared" si="443"/>
        <v>5902.2869100000007</v>
      </c>
      <c r="AR115" s="49">
        <f t="shared" si="443"/>
        <v>5883.5182700000005</v>
      </c>
      <c r="AS115" s="49">
        <f t="shared" si="443"/>
        <v>5919.1582199999993</v>
      </c>
      <c r="AT115" s="49">
        <f t="shared" si="443"/>
        <v>5982.5928400000003</v>
      </c>
      <c r="AU115" s="18" t="s">
        <v>319</v>
      </c>
      <c r="AV115" s="129">
        <f t="shared" si="440"/>
        <v>1.1239969769619294</v>
      </c>
      <c r="AX115" s="54" t="s">
        <v>117</v>
      </c>
      <c r="AY115" s="56">
        <f>AY113+AY114</f>
        <v>24780.839419999997</v>
      </c>
      <c r="AZ115" s="56">
        <f t="shared" ref="AZ115:BE115" si="444">AZ113+AZ114</f>
        <v>25584.588800000001</v>
      </c>
      <c r="BA115" s="56">
        <f t="shared" si="444"/>
        <v>25940.541859999998</v>
      </c>
      <c r="BB115" s="56">
        <f t="shared" si="444"/>
        <v>25962.656770000001</v>
      </c>
      <c r="BC115" s="56">
        <f t="shared" si="444"/>
        <v>25695.746740000002</v>
      </c>
      <c r="BD115" s="56">
        <f t="shared" si="444"/>
        <v>25457.445749999999</v>
      </c>
      <c r="BE115" s="56">
        <f t="shared" si="444"/>
        <v>25029.348679999999</v>
      </c>
      <c r="BF115" s="18" t="s">
        <v>319</v>
      </c>
      <c r="BG115" s="129">
        <f t="shared" si="442"/>
        <v>0.97829786812911368</v>
      </c>
      <c r="BK115" t="str">
        <f t="shared" si="432"/>
        <v>45～54</v>
      </c>
      <c r="BL115">
        <f t="shared" si="432"/>
        <v>350</v>
      </c>
      <c r="BM115">
        <f t="shared" si="432"/>
        <v>347</v>
      </c>
      <c r="BN115">
        <f t="shared" si="432"/>
        <v>3</v>
      </c>
      <c r="BO115">
        <f t="shared" si="432"/>
        <v>4695</v>
      </c>
      <c r="BP115">
        <f t="shared" si="432"/>
        <v>908</v>
      </c>
      <c r="BQ115">
        <f t="shared" si="432"/>
        <v>2674</v>
      </c>
      <c r="BR115">
        <f t="shared" si="432"/>
        <v>1113</v>
      </c>
      <c r="BS115">
        <f t="shared" si="432"/>
        <v>0</v>
      </c>
      <c r="CA115" t="str">
        <f t="shared" si="386"/>
        <v>45～54</v>
      </c>
      <c r="CB115">
        <f t="shared" si="387"/>
        <v>350</v>
      </c>
      <c r="CC115">
        <f t="shared" si="388"/>
        <v>347</v>
      </c>
      <c r="CD115">
        <f t="shared" si="389"/>
        <v>3</v>
      </c>
      <c r="CE115">
        <f t="shared" si="390"/>
        <v>4695</v>
      </c>
      <c r="CF115">
        <f t="shared" si="391"/>
        <v>908</v>
      </c>
      <c r="CG115">
        <f t="shared" si="392"/>
        <v>2674</v>
      </c>
      <c r="CH115">
        <f t="shared" si="393"/>
        <v>1113</v>
      </c>
      <c r="CI115">
        <f t="shared" si="394"/>
        <v>0</v>
      </c>
      <c r="CR115" t="str">
        <f t="shared" si="395"/>
        <v>45～54</v>
      </c>
      <c r="CS115">
        <f t="shared" si="396"/>
        <v>350</v>
      </c>
      <c r="CT115">
        <f t="shared" si="397"/>
        <v>347</v>
      </c>
      <c r="CU115">
        <f t="shared" si="398"/>
        <v>3</v>
      </c>
      <c r="CV115">
        <f t="shared" si="399"/>
        <v>4695</v>
      </c>
      <c r="CW115">
        <f t="shared" si="400"/>
        <v>908</v>
      </c>
      <c r="CX115">
        <f t="shared" si="401"/>
        <v>2674</v>
      </c>
      <c r="CY115">
        <f t="shared" si="402"/>
        <v>1113</v>
      </c>
      <c r="CZ115">
        <f t="shared" si="403"/>
        <v>0</v>
      </c>
      <c r="DI115" t="str">
        <f t="shared" si="404"/>
        <v>45～54</v>
      </c>
      <c r="DJ115">
        <f t="shared" si="405"/>
        <v>350</v>
      </c>
      <c r="DK115">
        <f t="shared" si="406"/>
        <v>347</v>
      </c>
      <c r="DL115">
        <f t="shared" si="407"/>
        <v>3</v>
      </c>
      <c r="DM115">
        <f t="shared" si="408"/>
        <v>4695</v>
      </c>
      <c r="DN115">
        <f t="shared" si="409"/>
        <v>908</v>
      </c>
      <c r="DO115">
        <f t="shared" si="410"/>
        <v>2674</v>
      </c>
      <c r="DP115">
        <f t="shared" si="411"/>
        <v>1113</v>
      </c>
      <c r="DQ115">
        <f t="shared" si="412"/>
        <v>0</v>
      </c>
      <c r="DZ115" t="str">
        <f t="shared" si="413"/>
        <v>45～54</v>
      </c>
      <c r="EA115">
        <f t="shared" si="414"/>
        <v>350</v>
      </c>
      <c r="EB115">
        <f t="shared" si="415"/>
        <v>347</v>
      </c>
      <c r="EC115">
        <f t="shared" si="416"/>
        <v>3</v>
      </c>
      <c r="ED115">
        <f t="shared" si="417"/>
        <v>4695</v>
      </c>
      <c r="EE115">
        <f t="shared" si="418"/>
        <v>908</v>
      </c>
      <c r="EF115">
        <f t="shared" si="419"/>
        <v>2674</v>
      </c>
      <c r="EG115">
        <f t="shared" si="420"/>
        <v>1113</v>
      </c>
      <c r="EH115">
        <f t="shared" si="421"/>
        <v>0</v>
      </c>
      <c r="EQ115" t="str">
        <f t="shared" si="422"/>
        <v>45～54</v>
      </c>
      <c r="ER115">
        <f t="shared" si="423"/>
        <v>350</v>
      </c>
      <c r="ES115">
        <f t="shared" si="424"/>
        <v>347</v>
      </c>
      <c r="ET115">
        <f t="shared" si="425"/>
        <v>3</v>
      </c>
      <c r="EU115">
        <f t="shared" si="426"/>
        <v>4695</v>
      </c>
      <c r="EV115">
        <f t="shared" si="427"/>
        <v>908</v>
      </c>
      <c r="EW115">
        <f t="shared" si="428"/>
        <v>2674</v>
      </c>
      <c r="EX115">
        <f t="shared" si="429"/>
        <v>1113</v>
      </c>
      <c r="EY115">
        <f t="shared" si="430"/>
        <v>0</v>
      </c>
      <c r="FH115" t="str">
        <f t="shared" si="434"/>
        <v>45～54</v>
      </c>
      <c r="FI115">
        <f t="shared" si="434"/>
        <v>350</v>
      </c>
      <c r="FJ115">
        <f t="shared" si="434"/>
        <v>347</v>
      </c>
      <c r="FK115">
        <f t="shared" si="434"/>
        <v>3</v>
      </c>
      <c r="FL115">
        <f t="shared" si="434"/>
        <v>4695</v>
      </c>
      <c r="FM115">
        <f t="shared" si="433"/>
        <v>908</v>
      </c>
      <c r="FN115">
        <f t="shared" si="433"/>
        <v>2674</v>
      </c>
      <c r="FO115">
        <f t="shared" si="433"/>
        <v>1113</v>
      </c>
      <c r="FP115">
        <f t="shared" si="433"/>
        <v>0</v>
      </c>
    </row>
    <row r="116" spans="39:172" x14ac:dyDescent="0.2">
      <c r="AO116" s="130">
        <f>AO115/AO115</f>
        <v>1</v>
      </c>
      <c r="AP116" s="130">
        <f>AP115/AO115</f>
        <v>1.0790682994425997</v>
      </c>
      <c r="AQ116" s="130">
        <f>AQ115/AO115</f>
        <v>1.1089092675078265</v>
      </c>
      <c r="AR116" s="130">
        <f>AR115/AO115</f>
        <v>1.1053830548462129</v>
      </c>
      <c r="AS116" s="130">
        <f>AS115/AO115</f>
        <v>1.1120790137941852</v>
      </c>
      <c r="AT116" s="130">
        <f>AT115/AO115</f>
        <v>1.1239969769619294</v>
      </c>
      <c r="AU116" s="18"/>
      <c r="AV116" s="18"/>
      <c r="AZ116" s="130">
        <f>AZ115/AZ115</f>
        <v>1</v>
      </c>
      <c r="BA116" s="130">
        <f>BA115/AZ115</f>
        <v>1.0139127919069779</v>
      </c>
      <c r="BB116" s="130">
        <f>BB115/AZ115</f>
        <v>1.0147771759380397</v>
      </c>
      <c r="BC116" s="130">
        <f>BC115/AZ115</f>
        <v>1.0043447225542277</v>
      </c>
      <c r="BD116" s="130">
        <f>BD115/AZ115</f>
        <v>0.99503048296011687</v>
      </c>
      <c r="BE116" s="130">
        <f>BE115/AZ115</f>
        <v>0.97829786812911368</v>
      </c>
      <c r="BK116" t="str">
        <f t="shared" si="432"/>
        <v>55～64</v>
      </c>
      <c r="BL116">
        <f t="shared" si="432"/>
        <v>638</v>
      </c>
      <c r="BM116">
        <f t="shared" si="432"/>
        <v>626</v>
      </c>
      <c r="BN116">
        <f t="shared" si="432"/>
        <v>12</v>
      </c>
      <c r="BO116">
        <f t="shared" si="432"/>
        <v>6268</v>
      </c>
      <c r="BP116">
        <f t="shared" si="432"/>
        <v>1242</v>
      </c>
      <c r="BQ116">
        <f t="shared" si="432"/>
        <v>3581</v>
      </c>
      <c r="BR116">
        <f t="shared" si="432"/>
        <v>1445</v>
      </c>
      <c r="BS116">
        <f t="shared" si="432"/>
        <v>0</v>
      </c>
      <c r="CA116" t="str">
        <f t="shared" si="386"/>
        <v>55～64</v>
      </c>
      <c r="CB116">
        <f t="shared" si="387"/>
        <v>638</v>
      </c>
      <c r="CC116">
        <f t="shared" si="388"/>
        <v>626</v>
      </c>
      <c r="CD116">
        <f t="shared" si="389"/>
        <v>12</v>
      </c>
      <c r="CE116">
        <f t="shared" si="390"/>
        <v>6268</v>
      </c>
      <c r="CF116">
        <f t="shared" si="391"/>
        <v>1242</v>
      </c>
      <c r="CG116">
        <f t="shared" si="392"/>
        <v>3581</v>
      </c>
      <c r="CH116">
        <f t="shared" si="393"/>
        <v>1445</v>
      </c>
      <c r="CI116">
        <f t="shared" si="394"/>
        <v>0</v>
      </c>
      <c r="CR116" t="str">
        <f t="shared" si="395"/>
        <v>55～64</v>
      </c>
      <c r="CS116">
        <f t="shared" si="396"/>
        <v>638</v>
      </c>
      <c r="CT116">
        <f t="shared" si="397"/>
        <v>626</v>
      </c>
      <c r="CU116">
        <f t="shared" si="398"/>
        <v>12</v>
      </c>
      <c r="CV116">
        <f t="shared" si="399"/>
        <v>6268</v>
      </c>
      <c r="CW116">
        <f t="shared" si="400"/>
        <v>1242</v>
      </c>
      <c r="CX116">
        <f t="shared" si="401"/>
        <v>3581</v>
      </c>
      <c r="CY116">
        <f t="shared" si="402"/>
        <v>1445</v>
      </c>
      <c r="CZ116">
        <f t="shared" si="403"/>
        <v>0</v>
      </c>
      <c r="DI116" t="str">
        <f t="shared" si="404"/>
        <v>55～64</v>
      </c>
      <c r="DJ116">
        <f t="shared" si="405"/>
        <v>638</v>
      </c>
      <c r="DK116">
        <f t="shared" si="406"/>
        <v>626</v>
      </c>
      <c r="DL116">
        <f t="shared" si="407"/>
        <v>12</v>
      </c>
      <c r="DM116">
        <f t="shared" si="408"/>
        <v>6268</v>
      </c>
      <c r="DN116">
        <f t="shared" si="409"/>
        <v>1242</v>
      </c>
      <c r="DO116">
        <f t="shared" si="410"/>
        <v>3581</v>
      </c>
      <c r="DP116">
        <f t="shared" si="411"/>
        <v>1445</v>
      </c>
      <c r="DQ116">
        <f t="shared" si="412"/>
        <v>0</v>
      </c>
      <c r="DZ116" t="str">
        <f t="shared" si="413"/>
        <v>55～64</v>
      </c>
      <c r="EA116">
        <f t="shared" si="414"/>
        <v>638</v>
      </c>
      <c r="EB116">
        <f t="shared" si="415"/>
        <v>626</v>
      </c>
      <c r="EC116">
        <f t="shared" si="416"/>
        <v>12</v>
      </c>
      <c r="ED116">
        <f t="shared" si="417"/>
        <v>6268</v>
      </c>
      <c r="EE116">
        <f t="shared" si="418"/>
        <v>1242</v>
      </c>
      <c r="EF116">
        <f t="shared" si="419"/>
        <v>3581</v>
      </c>
      <c r="EG116">
        <f t="shared" si="420"/>
        <v>1445</v>
      </c>
      <c r="EH116">
        <f t="shared" si="421"/>
        <v>0</v>
      </c>
      <c r="EQ116" t="str">
        <f t="shared" si="422"/>
        <v>55～64</v>
      </c>
      <c r="ER116">
        <f t="shared" si="423"/>
        <v>638</v>
      </c>
      <c r="ES116">
        <f t="shared" si="424"/>
        <v>626</v>
      </c>
      <c r="ET116">
        <f t="shared" si="425"/>
        <v>12</v>
      </c>
      <c r="EU116">
        <f t="shared" si="426"/>
        <v>6268</v>
      </c>
      <c r="EV116">
        <f t="shared" si="427"/>
        <v>1242</v>
      </c>
      <c r="EW116">
        <f t="shared" si="428"/>
        <v>3581</v>
      </c>
      <c r="EX116">
        <f t="shared" si="429"/>
        <v>1445</v>
      </c>
      <c r="EY116">
        <f t="shared" si="430"/>
        <v>0</v>
      </c>
      <c r="FH116" t="str">
        <f t="shared" si="434"/>
        <v>55～64</v>
      </c>
      <c r="FI116">
        <f t="shared" si="434"/>
        <v>638</v>
      </c>
      <c r="FJ116">
        <f t="shared" si="434"/>
        <v>626</v>
      </c>
      <c r="FK116">
        <f t="shared" si="434"/>
        <v>12</v>
      </c>
      <c r="FL116">
        <f t="shared" si="434"/>
        <v>6268</v>
      </c>
      <c r="FM116">
        <f t="shared" si="433"/>
        <v>1242</v>
      </c>
      <c r="FN116">
        <f t="shared" si="433"/>
        <v>3581</v>
      </c>
      <c r="FO116">
        <f t="shared" si="433"/>
        <v>1445</v>
      </c>
      <c r="FP116">
        <f t="shared" si="433"/>
        <v>0</v>
      </c>
    </row>
    <row r="117" spans="39:172" x14ac:dyDescent="0.2">
      <c r="AM117" t="s">
        <v>272</v>
      </c>
      <c r="AU117" s="18"/>
      <c r="AX117" t="s">
        <v>271</v>
      </c>
      <c r="BF117" s="18"/>
      <c r="BG117" s="18"/>
      <c r="BK117" t="str">
        <f t="shared" si="432"/>
        <v>65～74</v>
      </c>
      <c r="BL117">
        <f t="shared" si="432"/>
        <v>1162</v>
      </c>
      <c r="BM117">
        <f t="shared" si="432"/>
        <v>1134</v>
      </c>
      <c r="BN117">
        <f t="shared" si="432"/>
        <v>28</v>
      </c>
      <c r="BO117">
        <f t="shared" si="432"/>
        <v>9345</v>
      </c>
      <c r="BP117">
        <f t="shared" si="432"/>
        <v>1909</v>
      </c>
      <c r="BQ117">
        <f t="shared" si="432"/>
        <v>5697</v>
      </c>
      <c r="BR117">
        <f t="shared" si="432"/>
        <v>1739</v>
      </c>
      <c r="BS117">
        <f t="shared" si="432"/>
        <v>0</v>
      </c>
      <c r="CA117" t="str">
        <f t="shared" si="386"/>
        <v>65～74</v>
      </c>
      <c r="CB117">
        <f t="shared" si="387"/>
        <v>1162</v>
      </c>
      <c r="CC117">
        <f t="shared" si="388"/>
        <v>1134</v>
      </c>
      <c r="CD117">
        <f t="shared" si="389"/>
        <v>28</v>
      </c>
      <c r="CE117">
        <f t="shared" si="390"/>
        <v>9345</v>
      </c>
      <c r="CF117">
        <f t="shared" si="391"/>
        <v>1909</v>
      </c>
      <c r="CG117">
        <f t="shared" si="392"/>
        <v>5697</v>
      </c>
      <c r="CH117">
        <f t="shared" si="393"/>
        <v>1739</v>
      </c>
      <c r="CI117">
        <f t="shared" si="394"/>
        <v>0</v>
      </c>
      <c r="CR117" t="str">
        <f t="shared" si="395"/>
        <v>65～74</v>
      </c>
      <c r="CS117">
        <f t="shared" si="396"/>
        <v>1162</v>
      </c>
      <c r="CT117">
        <f t="shared" si="397"/>
        <v>1134</v>
      </c>
      <c r="CU117">
        <f t="shared" si="398"/>
        <v>28</v>
      </c>
      <c r="CV117">
        <f t="shared" si="399"/>
        <v>9345</v>
      </c>
      <c r="CW117">
        <f t="shared" si="400"/>
        <v>1909</v>
      </c>
      <c r="CX117">
        <f t="shared" si="401"/>
        <v>5697</v>
      </c>
      <c r="CY117">
        <f t="shared" si="402"/>
        <v>1739</v>
      </c>
      <c r="CZ117">
        <f t="shared" si="403"/>
        <v>0</v>
      </c>
      <c r="DI117" t="str">
        <f t="shared" si="404"/>
        <v>65～74</v>
      </c>
      <c r="DJ117">
        <f t="shared" si="405"/>
        <v>1162</v>
      </c>
      <c r="DK117">
        <f t="shared" si="406"/>
        <v>1134</v>
      </c>
      <c r="DL117">
        <f t="shared" si="407"/>
        <v>28</v>
      </c>
      <c r="DM117">
        <f t="shared" si="408"/>
        <v>9345</v>
      </c>
      <c r="DN117">
        <f t="shared" si="409"/>
        <v>1909</v>
      </c>
      <c r="DO117">
        <f t="shared" si="410"/>
        <v>5697</v>
      </c>
      <c r="DP117">
        <f t="shared" si="411"/>
        <v>1739</v>
      </c>
      <c r="DQ117">
        <f t="shared" si="412"/>
        <v>0</v>
      </c>
      <c r="DZ117" t="str">
        <f t="shared" si="413"/>
        <v>65～74</v>
      </c>
      <c r="EA117">
        <f t="shared" si="414"/>
        <v>1162</v>
      </c>
      <c r="EB117">
        <f t="shared" si="415"/>
        <v>1134</v>
      </c>
      <c r="EC117">
        <f t="shared" si="416"/>
        <v>28</v>
      </c>
      <c r="ED117">
        <f t="shared" si="417"/>
        <v>9345</v>
      </c>
      <c r="EE117">
        <f t="shared" si="418"/>
        <v>1909</v>
      </c>
      <c r="EF117">
        <f t="shared" si="419"/>
        <v>5697</v>
      </c>
      <c r="EG117">
        <f t="shared" si="420"/>
        <v>1739</v>
      </c>
      <c r="EH117">
        <f t="shared" si="421"/>
        <v>0</v>
      </c>
      <c r="EQ117" t="str">
        <f t="shared" si="422"/>
        <v>65～74</v>
      </c>
      <c r="ER117">
        <f t="shared" si="423"/>
        <v>1162</v>
      </c>
      <c r="ES117">
        <f t="shared" si="424"/>
        <v>1134</v>
      </c>
      <c r="ET117">
        <f t="shared" si="425"/>
        <v>28</v>
      </c>
      <c r="EU117">
        <f t="shared" si="426"/>
        <v>9345</v>
      </c>
      <c r="EV117">
        <f t="shared" si="427"/>
        <v>1909</v>
      </c>
      <c r="EW117">
        <f t="shared" si="428"/>
        <v>5697</v>
      </c>
      <c r="EX117">
        <f t="shared" si="429"/>
        <v>1739</v>
      </c>
      <c r="EY117">
        <f t="shared" si="430"/>
        <v>0</v>
      </c>
      <c r="FH117" t="str">
        <f t="shared" si="434"/>
        <v>65～74</v>
      </c>
      <c r="FI117">
        <f t="shared" si="434"/>
        <v>1162</v>
      </c>
      <c r="FJ117">
        <f t="shared" si="434"/>
        <v>1134</v>
      </c>
      <c r="FK117">
        <f t="shared" si="434"/>
        <v>28</v>
      </c>
      <c r="FL117">
        <f t="shared" si="434"/>
        <v>9345</v>
      </c>
      <c r="FM117">
        <f t="shared" si="433"/>
        <v>1909</v>
      </c>
      <c r="FN117">
        <f t="shared" si="433"/>
        <v>5697</v>
      </c>
      <c r="FO117">
        <f t="shared" si="433"/>
        <v>1739</v>
      </c>
      <c r="FP117">
        <f t="shared" si="433"/>
        <v>0</v>
      </c>
    </row>
    <row r="118" spans="39:172" ht="13.5" thickBot="1" x14ac:dyDescent="0.25">
      <c r="AM118" s="47"/>
      <c r="AN118" s="47" t="str">
        <f>AN112</f>
        <v>2015年</v>
      </c>
      <c r="AO118" s="47" t="str">
        <f t="shared" ref="AO118:AT118" si="445">AO112</f>
        <v>2020年</v>
      </c>
      <c r="AP118" s="47" t="str">
        <f t="shared" si="445"/>
        <v>2025年</v>
      </c>
      <c r="AQ118" s="47" t="str">
        <f t="shared" si="445"/>
        <v>2030年</v>
      </c>
      <c r="AR118" s="47" t="str">
        <f t="shared" si="445"/>
        <v>2035年</v>
      </c>
      <c r="AS118" s="47" t="str">
        <f t="shared" si="445"/>
        <v>2040年</v>
      </c>
      <c r="AT118" s="47" t="str">
        <f t="shared" si="445"/>
        <v>2045年</v>
      </c>
      <c r="AU118" s="18"/>
      <c r="AX118" s="54"/>
      <c r="AY118" s="54" t="str">
        <f>AY112</f>
        <v>2015年</v>
      </c>
      <c r="AZ118" s="54" t="str">
        <f t="shared" ref="AZ118:BE118" si="446">AZ112</f>
        <v>2020年</v>
      </c>
      <c r="BA118" s="54" t="str">
        <f t="shared" si="446"/>
        <v>2025年</v>
      </c>
      <c r="BB118" s="54" t="str">
        <f t="shared" si="446"/>
        <v>2030年</v>
      </c>
      <c r="BC118" s="54" t="str">
        <f t="shared" si="446"/>
        <v>2035年</v>
      </c>
      <c r="BD118" s="54" t="str">
        <f t="shared" si="446"/>
        <v>2040年</v>
      </c>
      <c r="BE118" s="54" t="str">
        <f t="shared" si="446"/>
        <v>2045年</v>
      </c>
      <c r="BF118" s="18"/>
      <c r="BK118" t="str">
        <f t="shared" si="432"/>
        <v>75歳以上</v>
      </c>
      <c r="BL118">
        <f t="shared" si="432"/>
        <v>3590</v>
      </c>
      <c r="BM118">
        <f t="shared" si="432"/>
        <v>3459</v>
      </c>
      <c r="BN118">
        <f t="shared" si="432"/>
        <v>131</v>
      </c>
      <c r="BO118">
        <f t="shared" si="432"/>
        <v>11060</v>
      </c>
      <c r="BP118">
        <f t="shared" si="432"/>
        <v>2389</v>
      </c>
      <c r="BQ118">
        <f t="shared" si="432"/>
        <v>7094</v>
      </c>
      <c r="BR118">
        <f t="shared" si="432"/>
        <v>1578</v>
      </c>
      <c r="BS118">
        <f t="shared" si="432"/>
        <v>0</v>
      </c>
      <c r="CA118" t="str">
        <f t="shared" si="386"/>
        <v>75歳以上</v>
      </c>
      <c r="CB118">
        <f t="shared" si="387"/>
        <v>3590</v>
      </c>
      <c r="CC118">
        <f t="shared" si="388"/>
        <v>3459</v>
      </c>
      <c r="CD118">
        <f t="shared" si="389"/>
        <v>131</v>
      </c>
      <c r="CE118">
        <f t="shared" si="390"/>
        <v>11060</v>
      </c>
      <c r="CF118">
        <f t="shared" si="391"/>
        <v>2389</v>
      </c>
      <c r="CG118">
        <f t="shared" si="392"/>
        <v>7094</v>
      </c>
      <c r="CH118">
        <f t="shared" si="393"/>
        <v>1578</v>
      </c>
      <c r="CI118">
        <f t="shared" si="394"/>
        <v>0</v>
      </c>
      <c r="CR118" t="str">
        <f t="shared" si="395"/>
        <v>75歳以上</v>
      </c>
      <c r="CS118">
        <f t="shared" si="396"/>
        <v>3590</v>
      </c>
      <c r="CT118">
        <f t="shared" si="397"/>
        <v>3459</v>
      </c>
      <c r="CU118">
        <f t="shared" si="398"/>
        <v>131</v>
      </c>
      <c r="CV118">
        <f t="shared" si="399"/>
        <v>11060</v>
      </c>
      <c r="CW118">
        <f t="shared" si="400"/>
        <v>2389</v>
      </c>
      <c r="CX118">
        <f t="shared" si="401"/>
        <v>7094</v>
      </c>
      <c r="CY118">
        <f t="shared" si="402"/>
        <v>1578</v>
      </c>
      <c r="CZ118">
        <f t="shared" si="403"/>
        <v>0</v>
      </c>
      <c r="DI118" t="str">
        <f t="shared" si="404"/>
        <v>75歳以上</v>
      </c>
      <c r="DJ118">
        <f t="shared" si="405"/>
        <v>3590</v>
      </c>
      <c r="DK118">
        <f t="shared" si="406"/>
        <v>3459</v>
      </c>
      <c r="DL118">
        <f t="shared" si="407"/>
        <v>131</v>
      </c>
      <c r="DM118">
        <f t="shared" si="408"/>
        <v>11060</v>
      </c>
      <c r="DN118">
        <f t="shared" si="409"/>
        <v>2389</v>
      </c>
      <c r="DO118">
        <f t="shared" si="410"/>
        <v>7094</v>
      </c>
      <c r="DP118">
        <f t="shared" si="411"/>
        <v>1578</v>
      </c>
      <c r="DQ118">
        <f t="shared" si="412"/>
        <v>0</v>
      </c>
      <c r="DZ118" t="str">
        <f t="shared" si="413"/>
        <v>75歳以上</v>
      </c>
      <c r="EA118">
        <f t="shared" si="414"/>
        <v>3590</v>
      </c>
      <c r="EB118">
        <f t="shared" si="415"/>
        <v>3459</v>
      </c>
      <c r="EC118">
        <f t="shared" si="416"/>
        <v>131</v>
      </c>
      <c r="ED118">
        <f t="shared" si="417"/>
        <v>11060</v>
      </c>
      <c r="EE118">
        <f t="shared" si="418"/>
        <v>2389</v>
      </c>
      <c r="EF118">
        <f t="shared" si="419"/>
        <v>7094</v>
      </c>
      <c r="EG118">
        <f t="shared" si="420"/>
        <v>1578</v>
      </c>
      <c r="EH118">
        <f t="shared" si="421"/>
        <v>0</v>
      </c>
      <c r="EQ118" t="str">
        <f t="shared" si="422"/>
        <v>75歳以上</v>
      </c>
      <c r="ER118">
        <f t="shared" si="423"/>
        <v>3590</v>
      </c>
      <c r="ES118">
        <f t="shared" si="424"/>
        <v>3459</v>
      </c>
      <c r="ET118">
        <f t="shared" si="425"/>
        <v>131</v>
      </c>
      <c r="EU118">
        <f t="shared" si="426"/>
        <v>11060</v>
      </c>
      <c r="EV118">
        <f t="shared" si="427"/>
        <v>2389</v>
      </c>
      <c r="EW118">
        <f t="shared" si="428"/>
        <v>7094</v>
      </c>
      <c r="EX118">
        <f t="shared" si="429"/>
        <v>1578</v>
      </c>
      <c r="EY118">
        <f t="shared" si="430"/>
        <v>0</v>
      </c>
      <c r="FH118" t="str">
        <f t="shared" si="434"/>
        <v>75歳以上</v>
      </c>
      <c r="FI118">
        <f t="shared" si="434"/>
        <v>3590</v>
      </c>
      <c r="FJ118">
        <f t="shared" si="434"/>
        <v>3459</v>
      </c>
      <c r="FK118">
        <f t="shared" si="434"/>
        <v>131</v>
      </c>
      <c r="FL118">
        <f t="shared" si="434"/>
        <v>11060</v>
      </c>
      <c r="FM118">
        <f t="shared" si="433"/>
        <v>2389</v>
      </c>
      <c r="FN118">
        <f t="shared" si="433"/>
        <v>7094</v>
      </c>
      <c r="FO118">
        <f t="shared" si="433"/>
        <v>1578</v>
      </c>
      <c r="FP118">
        <f t="shared" si="433"/>
        <v>0</v>
      </c>
    </row>
    <row r="119" spans="39:172" ht="13.5" thickBot="1" x14ac:dyDescent="0.25">
      <c r="AM119" s="68" t="s">
        <v>120</v>
      </c>
      <c r="AN119" s="100">
        <f>'⓪基礎データ設定'!T11</f>
        <v>40426.080620828463</v>
      </c>
      <c r="AO119" s="107">
        <f t="shared" ref="AO119:AT119" si="447">AN119</f>
        <v>40426.080620828463</v>
      </c>
      <c r="AP119" s="107">
        <f t="shared" si="447"/>
        <v>40426.080620828463</v>
      </c>
      <c r="AQ119" s="107">
        <f t="shared" si="447"/>
        <v>40426.080620828463</v>
      </c>
      <c r="AR119" s="107">
        <f t="shared" si="447"/>
        <v>40426.080620828463</v>
      </c>
      <c r="AS119" s="107">
        <f t="shared" si="447"/>
        <v>40426.080620828463</v>
      </c>
      <c r="AT119" s="108">
        <f t="shared" si="447"/>
        <v>40426.080620828463</v>
      </c>
      <c r="AU119" s="69"/>
      <c r="AV119" s="19"/>
      <c r="AX119" s="101" t="s">
        <v>120</v>
      </c>
      <c r="AY119" s="102">
        <f>'⓪基礎データ設定'!U11</f>
        <v>10086.547942328127</v>
      </c>
      <c r="AZ119" s="109">
        <f>AY119</f>
        <v>10086.547942328127</v>
      </c>
      <c r="BA119" s="109">
        <f t="shared" ref="BA119:BE119" si="448">AZ119</f>
        <v>10086.547942328127</v>
      </c>
      <c r="BB119" s="109">
        <f t="shared" si="448"/>
        <v>10086.547942328127</v>
      </c>
      <c r="BC119" s="109">
        <f t="shared" si="448"/>
        <v>10086.547942328127</v>
      </c>
      <c r="BD119" s="109">
        <f t="shared" si="448"/>
        <v>10086.547942328127</v>
      </c>
      <c r="BE119" s="110">
        <f t="shared" si="448"/>
        <v>10086.547942328127</v>
      </c>
      <c r="BF119" s="69"/>
      <c r="BG119" s="19"/>
      <c r="BK119" t="str">
        <f t="shared" si="432"/>
        <v>●’人口10万人当たり介護保険受給者数（〇／▲×10万人）</v>
      </c>
      <c r="BL119">
        <f t="shared" si="432"/>
        <v>0</v>
      </c>
      <c r="BM119">
        <f t="shared" si="432"/>
        <v>0</v>
      </c>
      <c r="BN119">
        <f t="shared" si="432"/>
        <v>0</v>
      </c>
      <c r="BO119">
        <f t="shared" si="432"/>
        <v>0</v>
      </c>
      <c r="BP119">
        <f t="shared" si="432"/>
        <v>0</v>
      </c>
      <c r="BQ119">
        <f t="shared" si="432"/>
        <v>0</v>
      </c>
      <c r="BR119">
        <f t="shared" si="432"/>
        <v>0</v>
      </c>
      <c r="BS119">
        <f t="shared" si="432"/>
        <v>0</v>
      </c>
      <c r="CA119" t="str">
        <f t="shared" si="386"/>
        <v>●’人口10万人当たり介護保険受給者数（〇／▲×10万人）</v>
      </c>
      <c r="CB119">
        <f t="shared" si="387"/>
        <v>0</v>
      </c>
      <c r="CC119">
        <f t="shared" si="388"/>
        <v>0</v>
      </c>
      <c r="CD119">
        <f t="shared" si="389"/>
        <v>0</v>
      </c>
      <c r="CE119">
        <f t="shared" si="390"/>
        <v>0</v>
      </c>
      <c r="CF119">
        <f t="shared" si="391"/>
        <v>0</v>
      </c>
      <c r="CG119">
        <f t="shared" si="392"/>
        <v>0</v>
      </c>
      <c r="CH119">
        <f t="shared" si="393"/>
        <v>0</v>
      </c>
      <c r="CI119">
        <f t="shared" si="394"/>
        <v>0</v>
      </c>
      <c r="CR119" t="str">
        <f t="shared" si="395"/>
        <v>●’人口10万人当たり介護保険受給者数（〇／▲×10万人）</v>
      </c>
      <c r="CS119">
        <f t="shared" si="396"/>
        <v>0</v>
      </c>
      <c r="CT119">
        <f t="shared" si="397"/>
        <v>0</v>
      </c>
      <c r="CU119">
        <f t="shared" si="398"/>
        <v>0</v>
      </c>
      <c r="CV119">
        <f t="shared" si="399"/>
        <v>0</v>
      </c>
      <c r="CW119">
        <f t="shared" si="400"/>
        <v>0</v>
      </c>
      <c r="CX119">
        <f t="shared" si="401"/>
        <v>0</v>
      </c>
      <c r="CY119">
        <f t="shared" si="402"/>
        <v>0</v>
      </c>
      <c r="CZ119">
        <f t="shared" si="403"/>
        <v>0</v>
      </c>
      <c r="DI119" t="str">
        <f t="shared" si="404"/>
        <v>●’人口10万人当たり介護保険受給者数（〇／▲×10万人）</v>
      </c>
      <c r="DJ119">
        <f t="shared" si="405"/>
        <v>0</v>
      </c>
      <c r="DK119">
        <f t="shared" si="406"/>
        <v>0</v>
      </c>
      <c r="DL119">
        <f t="shared" si="407"/>
        <v>0</v>
      </c>
      <c r="DM119">
        <f t="shared" si="408"/>
        <v>0</v>
      </c>
      <c r="DN119">
        <f t="shared" si="409"/>
        <v>0</v>
      </c>
      <c r="DO119">
        <f t="shared" si="410"/>
        <v>0</v>
      </c>
      <c r="DP119">
        <f t="shared" si="411"/>
        <v>0</v>
      </c>
      <c r="DQ119">
        <f t="shared" si="412"/>
        <v>0</v>
      </c>
      <c r="DZ119" t="str">
        <f t="shared" si="413"/>
        <v>●’人口10万人当たり介護保険受給者数（〇／▲×10万人）</v>
      </c>
      <c r="EA119">
        <f t="shared" si="414"/>
        <v>0</v>
      </c>
      <c r="EB119">
        <f t="shared" si="415"/>
        <v>0</v>
      </c>
      <c r="EC119">
        <f t="shared" si="416"/>
        <v>0</v>
      </c>
      <c r="ED119">
        <f t="shared" si="417"/>
        <v>0</v>
      </c>
      <c r="EE119">
        <f t="shared" si="418"/>
        <v>0</v>
      </c>
      <c r="EF119">
        <f t="shared" si="419"/>
        <v>0</v>
      </c>
      <c r="EG119">
        <f t="shared" si="420"/>
        <v>0</v>
      </c>
      <c r="EH119">
        <f t="shared" si="421"/>
        <v>0</v>
      </c>
      <c r="EQ119" t="str">
        <f t="shared" si="422"/>
        <v>●’人口10万人当たり介護保険受給者数（〇／▲×10万人）</v>
      </c>
      <c r="ER119">
        <f t="shared" si="423"/>
        <v>0</v>
      </c>
      <c r="ES119">
        <f t="shared" si="424"/>
        <v>0</v>
      </c>
      <c r="ET119">
        <f t="shared" si="425"/>
        <v>0</v>
      </c>
      <c r="EU119">
        <f t="shared" si="426"/>
        <v>0</v>
      </c>
      <c r="EV119">
        <f t="shared" si="427"/>
        <v>0</v>
      </c>
      <c r="EW119">
        <f t="shared" si="428"/>
        <v>0</v>
      </c>
      <c r="EX119">
        <f t="shared" si="429"/>
        <v>0</v>
      </c>
      <c r="EY119">
        <f t="shared" si="430"/>
        <v>0</v>
      </c>
      <c r="FH119" t="str">
        <f t="shared" si="434"/>
        <v>●’人口10万人当たり介護保険受給者数（〇／▲×10万人）</v>
      </c>
      <c r="FI119">
        <f t="shared" si="434"/>
        <v>0</v>
      </c>
      <c r="FJ119">
        <f t="shared" si="434"/>
        <v>0</v>
      </c>
      <c r="FK119">
        <f t="shared" si="434"/>
        <v>0</v>
      </c>
      <c r="FL119">
        <f t="shared" si="434"/>
        <v>0</v>
      </c>
      <c r="FM119">
        <f t="shared" si="433"/>
        <v>0</v>
      </c>
      <c r="FN119">
        <f t="shared" si="433"/>
        <v>0</v>
      </c>
      <c r="FO119">
        <f t="shared" si="433"/>
        <v>0</v>
      </c>
      <c r="FP119">
        <f t="shared" si="433"/>
        <v>0</v>
      </c>
    </row>
    <row r="120" spans="39:172" x14ac:dyDescent="0.2">
      <c r="AM120" s="47" t="s">
        <v>121</v>
      </c>
      <c r="AN120" s="49">
        <f>AN119*365</f>
        <v>14755519.42660239</v>
      </c>
      <c r="AO120" s="49">
        <f t="shared" ref="AO120:AT120" si="449">AO119*365</f>
        <v>14755519.42660239</v>
      </c>
      <c r="AP120" s="49">
        <f t="shared" si="449"/>
        <v>14755519.42660239</v>
      </c>
      <c r="AQ120" s="49">
        <f t="shared" si="449"/>
        <v>14755519.42660239</v>
      </c>
      <c r="AR120" s="49">
        <f t="shared" si="449"/>
        <v>14755519.42660239</v>
      </c>
      <c r="AS120" s="49">
        <f t="shared" si="449"/>
        <v>14755519.42660239</v>
      </c>
      <c r="AT120" s="49">
        <f t="shared" si="449"/>
        <v>14755519.42660239</v>
      </c>
      <c r="AU120" s="18"/>
      <c r="AV120" s="18"/>
      <c r="AX120" s="54" t="s">
        <v>121</v>
      </c>
      <c r="AY120" s="56">
        <f>AY119*365</f>
        <v>3681589.9989497662</v>
      </c>
      <c r="AZ120" s="56">
        <f t="shared" ref="AZ120:BE120" si="450">AZ119*365</f>
        <v>3681589.9989497662</v>
      </c>
      <c r="BA120" s="56">
        <f t="shared" si="450"/>
        <v>3681589.9989497662</v>
      </c>
      <c r="BB120" s="56">
        <f t="shared" si="450"/>
        <v>3681589.9989497662</v>
      </c>
      <c r="BC120" s="56">
        <f t="shared" si="450"/>
        <v>3681589.9989497662</v>
      </c>
      <c r="BD120" s="56">
        <f t="shared" si="450"/>
        <v>3681589.9989497662</v>
      </c>
      <c r="BE120" s="56">
        <f t="shared" si="450"/>
        <v>3681589.9989497662</v>
      </c>
      <c r="BF120" s="18"/>
      <c r="BG120" s="18"/>
      <c r="BK120" t="str">
        <f t="shared" si="432"/>
        <v>女</v>
      </c>
      <c r="BL120" t="str">
        <f t="shared" si="432"/>
        <v>計</v>
      </c>
      <c r="BM120" t="str">
        <f t="shared" si="432"/>
        <v>介護予防サービス</v>
      </c>
      <c r="BN120">
        <f t="shared" si="432"/>
        <v>0</v>
      </c>
      <c r="BO120" t="str">
        <f t="shared" si="432"/>
        <v>介護サービス</v>
      </c>
      <c r="BP120">
        <f t="shared" si="432"/>
        <v>0</v>
      </c>
      <c r="BQ120">
        <f t="shared" si="432"/>
        <v>0</v>
      </c>
      <c r="BR120">
        <f t="shared" si="432"/>
        <v>0</v>
      </c>
      <c r="BS120">
        <f t="shared" si="432"/>
        <v>0</v>
      </c>
      <c r="CA120" t="str">
        <f t="shared" si="386"/>
        <v>女</v>
      </c>
      <c r="CB120" t="str">
        <f t="shared" si="387"/>
        <v>計</v>
      </c>
      <c r="CC120" t="str">
        <f t="shared" si="388"/>
        <v>介護予防サービス</v>
      </c>
      <c r="CD120">
        <f t="shared" si="389"/>
        <v>0</v>
      </c>
      <c r="CE120" t="str">
        <f t="shared" si="390"/>
        <v>介護サービス</v>
      </c>
      <c r="CF120">
        <f t="shared" si="391"/>
        <v>0</v>
      </c>
      <c r="CG120">
        <f t="shared" si="392"/>
        <v>0</v>
      </c>
      <c r="CH120">
        <f t="shared" si="393"/>
        <v>0</v>
      </c>
      <c r="CI120">
        <f t="shared" si="394"/>
        <v>0</v>
      </c>
      <c r="CR120" t="str">
        <f t="shared" si="395"/>
        <v>女</v>
      </c>
      <c r="CS120" t="str">
        <f t="shared" si="396"/>
        <v>計</v>
      </c>
      <c r="CT120" t="str">
        <f t="shared" si="397"/>
        <v>介護予防サービス</v>
      </c>
      <c r="CU120">
        <f t="shared" si="398"/>
        <v>0</v>
      </c>
      <c r="CV120" t="str">
        <f t="shared" si="399"/>
        <v>介護サービス</v>
      </c>
      <c r="CW120">
        <f t="shared" si="400"/>
        <v>0</v>
      </c>
      <c r="CX120">
        <f t="shared" si="401"/>
        <v>0</v>
      </c>
      <c r="CY120">
        <f t="shared" si="402"/>
        <v>0</v>
      </c>
      <c r="CZ120">
        <f t="shared" si="403"/>
        <v>0</v>
      </c>
      <c r="DI120" t="str">
        <f t="shared" si="404"/>
        <v>女</v>
      </c>
      <c r="DJ120" t="str">
        <f t="shared" si="405"/>
        <v>計</v>
      </c>
      <c r="DK120" t="str">
        <f t="shared" si="406"/>
        <v>介護予防サービス</v>
      </c>
      <c r="DL120">
        <f t="shared" si="407"/>
        <v>0</v>
      </c>
      <c r="DM120" t="str">
        <f t="shared" si="408"/>
        <v>介護サービス</v>
      </c>
      <c r="DN120">
        <f t="shared" si="409"/>
        <v>0</v>
      </c>
      <c r="DO120">
        <f t="shared" si="410"/>
        <v>0</v>
      </c>
      <c r="DP120">
        <f t="shared" si="411"/>
        <v>0</v>
      </c>
      <c r="DQ120">
        <f t="shared" si="412"/>
        <v>0</v>
      </c>
      <c r="DZ120" t="str">
        <f t="shared" si="413"/>
        <v>女</v>
      </c>
      <c r="EA120" t="str">
        <f t="shared" si="414"/>
        <v>計</v>
      </c>
      <c r="EB120" t="str">
        <f t="shared" si="415"/>
        <v>介護予防サービス</v>
      </c>
      <c r="EC120">
        <f t="shared" si="416"/>
        <v>0</v>
      </c>
      <c r="ED120" t="str">
        <f t="shared" si="417"/>
        <v>介護サービス</v>
      </c>
      <c r="EE120">
        <f t="shared" si="418"/>
        <v>0</v>
      </c>
      <c r="EF120">
        <f t="shared" si="419"/>
        <v>0</v>
      </c>
      <c r="EG120">
        <f t="shared" si="420"/>
        <v>0</v>
      </c>
      <c r="EH120">
        <f t="shared" si="421"/>
        <v>0</v>
      </c>
      <c r="EQ120" t="str">
        <f t="shared" si="422"/>
        <v>女</v>
      </c>
      <c r="ER120" t="str">
        <f t="shared" si="423"/>
        <v>計</v>
      </c>
      <c r="ES120" t="str">
        <f t="shared" si="424"/>
        <v>介護予防サービス</v>
      </c>
      <c r="ET120">
        <f t="shared" si="425"/>
        <v>0</v>
      </c>
      <c r="EU120" t="str">
        <f t="shared" si="426"/>
        <v>介護サービス</v>
      </c>
      <c r="EV120">
        <f t="shared" si="427"/>
        <v>0</v>
      </c>
      <c r="EW120">
        <f t="shared" si="428"/>
        <v>0</v>
      </c>
      <c r="EX120">
        <f t="shared" si="429"/>
        <v>0</v>
      </c>
      <c r="EY120">
        <f t="shared" si="430"/>
        <v>0</v>
      </c>
      <c r="FH120" t="str">
        <f t="shared" si="434"/>
        <v>女</v>
      </c>
      <c r="FI120" t="str">
        <f t="shared" si="434"/>
        <v>計</v>
      </c>
      <c r="FJ120" t="str">
        <f t="shared" si="434"/>
        <v>介護予防サービス</v>
      </c>
      <c r="FK120">
        <f t="shared" si="434"/>
        <v>0</v>
      </c>
      <c r="FL120" t="str">
        <f t="shared" si="434"/>
        <v>介護サービス</v>
      </c>
      <c r="FM120">
        <f t="shared" si="433"/>
        <v>0</v>
      </c>
      <c r="FN120">
        <f t="shared" si="433"/>
        <v>0</v>
      </c>
      <c r="FO120">
        <f t="shared" si="433"/>
        <v>0</v>
      </c>
      <c r="FP120">
        <f t="shared" si="433"/>
        <v>0</v>
      </c>
    </row>
    <row r="121" spans="39:172" x14ac:dyDescent="0.2">
      <c r="AU121" s="18"/>
      <c r="AV121" s="18"/>
      <c r="BF121" s="18"/>
      <c r="BG121" s="18"/>
      <c r="BK121">
        <f t="shared" si="432"/>
        <v>0</v>
      </c>
      <c r="BL121">
        <f t="shared" si="432"/>
        <v>0</v>
      </c>
      <c r="BM121" t="str">
        <f t="shared" si="432"/>
        <v>要支援１</v>
      </c>
      <c r="BN121" t="str">
        <f t="shared" si="432"/>
        <v>要支援２</v>
      </c>
      <c r="BO121" t="str">
        <f t="shared" si="432"/>
        <v>要介護１</v>
      </c>
      <c r="BP121" t="str">
        <f t="shared" si="432"/>
        <v>要介護２</v>
      </c>
      <c r="BQ121" t="str">
        <f t="shared" si="432"/>
        <v>要介護３</v>
      </c>
      <c r="BR121" t="str">
        <f t="shared" si="432"/>
        <v>要介護４</v>
      </c>
      <c r="BS121" t="str">
        <f t="shared" si="432"/>
        <v>要介護５</v>
      </c>
      <c r="CA121">
        <f t="shared" si="386"/>
        <v>0</v>
      </c>
      <c r="CB121">
        <f t="shared" si="387"/>
        <v>0</v>
      </c>
      <c r="CC121" t="str">
        <f t="shared" si="388"/>
        <v>要支援１</v>
      </c>
      <c r="CD121" t="str">
        <f t="shared" si="389"/>
        <v>要支援２</v>
      </c>
      <c r="CE121" t="str">
        <f t="shared" si="390"/>
        <v>要介護１</v>
      </c>
      <c r="CF121" t="str">
        <f t="shared" si="391"/>
        <v>要介護２</v>
      </c>
      <c r="CG121" t="str">
        <f t="shared" si="392"/>
        <v>要介護３</v>
      </c>
      <c r="CH121" t="str">
        <f t="shared" si="393"/>
        <v>要介護４</v>
      </c>
      <c r="CI121" t="str">
        <f t="shared" si="394"/>
        <v>要介護５</v>
      </c>
      <c r="CR121">
        <f t="shared" si="395"/>
        <v>0</v>
      </c>
      <c r="CS121">
        <f t="shared" si="396"/>
        <v>0</v>
      </c>
      <c r="CT121" t="str">
        <f t="shared" si="397"/>
        <v>要支援１</v>
      </c>
      <c r="CU121" t="str">
        <f t="shared" si="398"/>
        <v>要支援２</v>
      </c>
      <c r="CV121" t="str">
        <f t="shared" si="399"/>
        <v>要介護１</v>
      </c>
      <c r="CW121" t="str">
        <f t="shared" si="400"/>
        <v>要介護２</v>
      </c>
      <c r="CX121" t="str">
        <f t="shared" si="401"/>
        <v>要介護３</v>
      </c>
      <c r="CY121" t="str">
        <f t="shared" si="402"/>
        <v>要介護４</v>
      </c>
      <c r="CZ121" t="str">
        <f t="shared" si="403"/>
        <v>要介護５</v>
      </c>
      <c r="DI121">
        <f t="shared" si="404"/>
        <v>0</v>
      </c>
      <c r="DJ121">
        <f t="shared" si="405"/>
        <v>0</v>
      </c>
      <c r="DK121" t="str">
        <f t="shared" si="406"/>
        <v>要支援１</v>
      </c>
      <c r="DL121" t="str">
        <f t="shared" si="407"/>
        <v>要支援２</v>
      </c>
      <c r="DM121" t="str">
        <f t="shared" si="408"/>
        <v>要介護１</v>
      </c>
      <c r="DN121" t="str">
        <f t="shared" si="409"/>
        <v>要介護２</v>
      </c>
      <c r="DO121" t="str">
        <f t="shared" si="410"/>
        <v>要介護３</v>
      </c>
      <c r="DP121" t="str">
        <f t="shared" si="411"/>
        <v>要介護４</v>
      </c>
      <c r="DQ121" t="str">
        <f t="shared" si="412"/>
        <v>要介護５</v>
      </c>
      <c r="DZ121">
        <f t="shared" si="413"/>
        <v>0</v>
      </c>
      <c r="EA121">
        <f t="shared" si="414"/>
        <v>0</v>
      </c>
      <c r="EB121" t="str">
        <f t="shared" si="415"/>
        <v>要支援１</v>
      </c>
      <c r="EC121" t="str">
        <f t="shared" si="416"/>
        <v>要支援２</v>
      </c>
      <c r="ED121" t="str">
        <f t="shared" si="417"/>
        <v>要介護１</v>
      </c>
      <c r="EE121" t="str">
        <f t="shared" si="418"/>
        <v>要介護２</v>
      </c>
      <c r="EF121" t="str">
        <f t="shared" si="419"/>
        <v>要介護３</v>
      </c>
      <c r="EG121" t="str">
        <f t="shared" si="420"/>
        <v>要介護４</v>
      </c>
      <c r="EH121" t="str">
        <f t="shared" si="421"/>
        <v>要介護５</v>
      </c>
      <c r="EQ121">
        <f t="shared" si="422"/>
        <v>0</v>
      </c>
      <c r="ER121">
        <f t="shared" si="423"/>
        <v>0</v>
      </c>
      <c r="ES121" t="str">
        <f t="shared" si="424"/>
        <v>要支援１</v>
      </c>
      <c r="ET121" t="str">
        <f t="shared" si="425"/>
        <v>要支援２</v>
      </c>
      <c r="EU121" t="str">
        <f t="shared" si="426"/>
        <v>要介護１</v>
      </c>
      <c r="EV121" t="str">
        <f t="shared" si="427"/>
        <v>要介護２</v>
      </c>
      <c r="EW121" t="str">
        <f t="shared" si="428"/>
        <v>要介護３</v>
      </c>
      <c r="EX121" t="str">
        <f t="shared" si="429"/>
        <v>要介護４</v>
      </c>
      <c r="EY121" t="str">
        <f t="shared" si="430"/>
        <v>要介護５</v>
      </c>
      <c r="FH121">
        <f t="shared" si="434"/>
        <v>0</v>
      </c>
      <c r="FI121">
        <f t="shared" si="434"/>
        <v>0</v>
      </c>
      <c r="FJ121" t="str">
        <f t="shared" si="434"/>
        <v>要支援１</v>
      </c>
      <c r="FK121" t="str">
        <f t="shared" si="434"/>
        <v>要支援２</v>
      </c>
      <c r="FL121" t="str">
        <f t="shared" si="434"/>
        <v>要介護１</v>
      </c>
      <c r="FM121" t="str">
        <f t="shared" si="433"/>
        <v>要介護２</v>
      </c>
      <c r="FN121" t="str">
        <f t="shared" si="433"/>
        <v>要介護３</v>
      </c>
      <c r="FO121" t="str">
        <f t="shared" si="433"/>
        <v>要介護４</v>
      </c>
      <c r="FP121" t="str">
        <f t="shared" si="433"/>
        <v>要介護５</v>
      </c>
    </row>
    <row r="122" spans="39:172" x14ac:dyDescent="0.2">
      <c r="AM122" t="s">
        <v>123</v>
      </c>
      <c r="AU122" s="18"/>
      <c r="AV122" s="18"/>
      <c r="AX122" t="s">
        <v>124</v>
      </c>
      <c r="BF122" s="18"/>
      <c r="BG122" s="18"/>
      <c r="BK122" t="str">
        <f t="shared" si="432"/>
        <v>40～64歳</v>
      </c>
      <c r="BL122">
        <f t="shared" si="432"/>
        <v>262.57587878217493</v>
      </c>
      <c r="BM122">
        <f t="shared" si="432"/>
        <v>16.46981318526187</v>
      </c>
      <c r="BN122">
        <f t="shared" si="432"/>
        <v>35.76302291656863</v>
      </c>
      <c r="BO122">
        <f t="shared" si="432"/>
        <v>41.880382099665901</v>
      </c>
      <c r="BP122">
        <f t="shared" si="432"/>
        <v>62.585290103995106</v>
      </c>
      <c r="BQ122">
        <f t="shared" si="432"/>
        <v>37.174721189591075</v>
      </c>
      <c r="BR122">
        <f t="shared" si="432"/>
        <v>33.410192461531224</v>
      </c>
      <c r="BS122">
        <f t="shared" si="432"/>
        <v>34.821890734553669</v>
      </c>
      <c r="CA122" t="str">
        <f t="shared" si="386"/>
        <v>40～64歳</v>
      </c>
      <c r="CB122">
        <f t="shared" si="387"/>
        <v>262.57587878217493</v>
      </c>
      <c r="CC122">
        <f t="shared" si="388"/>
        <v>16.46981318526187</v>
      </c>
      <c r="CD122">
        <f t="shared" si="389"/>
        <v>35.76302291656863</v>
      </c>
      <c r="CE122">
        <f t="shared" si="390"/>
        <v>41.880382099665901</v>
      </c>
      <c r="CF122">
        <f t="shared" si="391"/>
        <v>62.585290103995106</v>
      </c>
      <c r="CG122">
        <f t="shared" si="392"/>
        <v>37.174721189591075</v>
      </c>
      <c r="CH122">
        <f t="shared" si="393"/>
        <v>33.410192461531224</v>
      </c>
      <c r="CI122">
        <f t="shared" si="394"/>
        <v>34.821890734553669</v>
      </c>
      <c r="CR122" t="str">
        <f t="shared" si="395"/>
        <v>40～64歳</v>
      </c>
      <c r="CS122">
        <f t="shared" si="396"/>
        <v>262.57587878217493</v>
      </c>
      <c r="CT122">
        <f t="shared" si="397"/>
        <v>16.46981318526187</v>
      </c>
      <c r="CU122">
        <f t="shared" si="398"/>
        <v>35.76302291656863</v>
      </c>
      <c r="CV122">
        <f t="shared" si="399"/>
        <v>41.880382099665901</v>
      </c>
      <c r="CW122">
        <f t="shared" si="400"/>
        <v>62.585290103995106</v>
      </c>
      <c r="CX122">
        <f t="shared" si="401"/>
        <v>37.174721189591075</v>
      </c>
      <c r="CY122">
        <f t="shared" si="402"/>
        <v>33.410192461531224</v>
      </c>
      <c r="CZ122">
        <f t="shared" si="403"/>
        <v>34.821890734553669</v>
      </c>
      <c r="DI122" t="str">
        <f t="shared" si="404"/>
        <v>40～64歳</v>
      </c>
      <c r="DJ122">
        <f t="shared" si="405"/>
        <v>262.57587878217493</v>
      </c>
      <c r="DK122">
        <f t="shared" si="406"/>
        <v>16.46981318526187</v>
      </c>
      <c r="DL122">
        <f t="shared" si="407"/>
        <v>35.76302291656863</v>
      </c>
      <c r="DM122">
        <f t="shared" si="408"/>
        <v>41.880382099665901</v>
      </c>
      <c r="DN122">
        <f t="shared" si="409"/>
        <v>62.585290103995106</v>
      </c>
      <c r="DO122">
        <f t="shared" si="410"/>
        <v>37.174721189591075</v>
      </c>
      <c r="DP122">
        <f t="shared" si="411"/>
        <v>33.410192461531224</v>
      </c>
      <c r="DQ122">
        <f t="shared" si="412"/>
        <v>34.821890734553669</v>
      </c>
      <c r="DZ122" t="str">
        <f t="shared" si="413"/>
        <v>40～64歳</v>
      </c>
      <c r="EA122">
        <f t="shared" si="414"/>
        <v>262.57587878217493</v>
      </c>
      <c r="EB122">
        <f t="shared" si="415"/>
        <v>16.46981318526187</v>
      </c>
      <c r="EC122">
        <f t="shared" si="416"/>
        <v>35.76302291656863</v>
      </c>
      <c r="ED122">
        <f t="shared" si="417"/>
        <v>41.880382099665901</v>
      </c>
      <c r="EE122">
        <f t="shared" si="418"/>
        <v>62.585290103995106</v>
      </c>
      <c r="EF122">
        <f t="shared" si="419"/>
        <v>37.174721189591075</v>
      </c>
      <c r="EG122">
        <f t="shared" si="420"/>
        <v>33.410192461531224</v>
      </c>
      <c r="EH122">
        <f t="shared" si="421"/>
        <v>34.821890734553669</v>
      </c>
      <c r="EQ122" t="str">
        <f t="shared" si="422"/>
        <v>40～64歳</v>
      </c>
      <c r="ER122">
        <f t="shared" si="423"/>
        <v>262.57587878217493</v>
      </c>
      <c r="ES122">
        <f t="shared" si="424"/>
        <v>16.46981318526187</v>
      </c>
      <c r="ET122">
        <f t="shared" si="425"/>
        <v>35.76302291656863</v>
      </c>
      <c r="EU122">
        <f t="shared" si="426"/>
        <v>41.880382099665901</v>
      </c>
      <c r="EV122">
        <f t="shared" si="427"/>
        <v>62.585290103995106</v>
      </c>
      <c r="EW122">
        <f t="shared" si="428"/>
        <v>37.174721189591075</v>
      </c>
      <c r="EX122">
        <f t="shared" si="429"/>
        <v>33.410192461531224</v>
      </c>
      <c r="EY122">
        <f t="shared" si="430"/>
        <v>34.821890734553669</v>
      </c>
      <c r="FH122" t="str">
        <f t="shared" si="434"/>
        <v>40～64歳</v>
      </c>
      <c r="FI122">
        <f t="shared" si="434"/>
        <v>262.57587878217493</v>
      </c>
      <c r="FJ122">
        <f t="shared" si="434"/>
        <v>16.46981318526187</v>
      </c>
      <c r="FK122">
        <f t="shared" si="434"/>
        <v>35.76302291656863</v>
      </c>
      <c r="FL122">
        <f t="shared" si="434"/>
        <v>41.880382099665901</v>
      </c>
      <c r="FM122">
        <f t="shared" si="433"/>
        <v>62.585290103995106</v>
      </c>
      <c r="FN122">
        <f t="shared" si="433"/>
        <v>37.174721189591075</v>
      </c>
      <c r="FO122">
        <f t="shared" si="433"/>
        <v>33.410192461531224</v>
      </c>
      <c r="FP122">
        <f t="shared" si="433"/>
        <v>34.821890734553669</v>
      </c>
    </row>
    <row r="123" spans="39:172" ht="13.5" thickBot="1" x14ac:dyDescent="0.25">
      <c r="AM123" s="47"/>
      <c r="AN123" s="47" t="str">
        <f>AN112</f>
        <v>2015年</v>
      </c>
      <c r="AO123" s="47" t="str">
        <f t="shared" ref="AO123:AT123" si="451">AO112</f>
        <v>2020年</v>
      </c>
      <c r="AP123" s="47" t="str">
        <f t="shared" si="451"/>
        <v>2025年</v>
      </c>
      <c r="AQ123" s="47" t="str">
        <f t="shared" si="451"/>
        <v>2030年</v>
      </c>
      <c r="AR123" s="47" t="str">
        <f t="shared" si="451"/>
        <v>2035年</v>
      </c>
      <c r="AS123" s="47" t="str">
        <f t="shared" si="451"/>
        <v>2040年</v>
      </c>
      <c r="AT123" s="47" t="str">
        <f t="shared" si="451"/>
        <v>2045年</v>
      </c>
      <c r="AU123" s="18"/>
      <c r="AV123" t="s">
        <v>189</v>
      </c>
      <c r="AX123" s="54"/>
      <c r="AY123" s="54" t="str">
        <f>AY112</f>
        <v>2015年</v>
      </c>
      <c r="AZ123" s="54" t="str">
        <f t="shared" ref="AZ123:BE123" si="452">AZ112</f>
        <v>2020年</v>
      </c>
      <c r="BA123" s="54" t="str">
        <f t="shared" si="452"/>
        <v>2025年</v>
      </c>
      <c r="BB123" s="54" t="str">
        <f t="shared" si="452"/>
        <v>2030年</v>
      </c>
      <c r="BC123" s="54" t="str">
        <f t="shared" si="452"/>
        <v>2035年</v>
      </c>
      <c r="BD123" s="54" t="str">
        <f t="shared" si="452"/>
        <v>2040年</v>
      </c>
      <c r="BE123" s="54" t="str">
        <f t="shared" si="452"/>
        <v>2045年</v>
      </c>
      <c r="BF123" s="18"/>
      <c r="BG123" t="s">
        <v>189</v>
      </c>
      <c r="BK123" t="str">
        <f t="shared" si="432"/>
        <v>65～69</v>
      </c>
      <c r="BL123">
        <f t="shared" si="432"/>
        <v>1957.0135746606334</v>
      </c>
      <c r="BM123">
        <f t="shared" si="432"/>
        <v>213.04675716440426</v>
      </c>
      <c r="BN123">
        <f t="shared" si="432"/>
        <v>299.77375565610862</v>
      </c>
      <c r="BO123">
        <f t="shared" si="432"/>
        <v>367.64705882352939</v>
      </c>
      <c r="BP123">
        <f t="shared" si="432"/>
        <v>390.27149321266967</v>
      </c>
      <c r="BQ123">
        <f t="shared" si="432"/>
        <v>250.75414781297135</v>
      </c>
      <c r="BR123">
        <f t="shared" si="432"/>
        <v>218.70286576168928</v>
      </c>
      <c r="BS123">
        <f t="shared" si="432"/>
        <v>216.81749622926094</v>
      </c>
      <c r="CA123" t="str">
        <f t="shared" si="386"/>
        <v>65～69</v>
      </c>
      <c r="CB123">
        <f t="shared" si="387"/>
        <v>1957.0135746606334</v>
      </c>
      <c r="CC123">
        <f t="shared" si="388"/>
        <v>213.04675716440426</v>
      </c>
      <c r="CD123">
        <f t="shared" si="389"/>
        <v>299.77375565610862</v>
      </c>
      <c r="CE123">
        <f t="shared" si="390"/>
        <v>367.64705882352939</v>
      </c>
      <c r="CF123">
        <f t="shared" si="391"/>
        <v>390.27149321266967</v>
      </c>
      <c r="CG123">
        <f t="shared" si="392"/>
        <v>250.75414781297135</v>
      </c>
      <c r="CH123">
        <f t="shared" si="393"/>
        <v>218.70286576168928</v>
      </c>
      <c r="CI123">
        <f t="shared" si="394"/>
        <v>216.81749622926094</v>
      </c>
      <c r="CR123" t="str">
        <f t="shared" si="395"/>
        <v>65～69</v>
      </c>
      <c r="CS123">
        <f t="shared" si="396"/>
        <v>1957.0135746606334</v>
      </c>
      <c r="CT123">
        <f t="shared" si="397"/>
        <v>213.04675716440426</v>
      </c>
      <c r="CU123">
        <f t="shared" si="398"/>
        <v>299.77375565610862</v>
      </c>
      <c r="CV123">
        <f t="shared" si="399"/>
        <v>367.64705882352939</v>
      </c>
      <c r="CW123">
        <f t="shared" si="400"/>
        <v>390.27149321266967</v>
      </c>
      <c r="CX123">
        <f t="shared" si="401"/>
        <v>250.75414781297135</v>
      </c>
      <c r="CY123">
        <f t="shared" si="402"/>
        <v>218.70286576168928</v>
      </c>
      <c r="CZ123">
        <f t="shared" si="403"/>
        <v>216.81749622926094</v>
      </c>
      <c r="DI123" t="str">
        <f t="shared" si="404"/>
        <v>65～69</v>
      </c>
      <c r="DJ123">
        <f t="shared" si="405"/>
        <v>1957.0135746606334</v>
      </c>
      <c r="DK123">
        <f t="shared" si="406"/>
        <v>213.04675716440426</v>
      </c>
      <c r="DL123">
        <f t="shared" si="407"/>
        <v>299.77375565610862</v>
      </c>
      <c r="DM123">
        <f t="shared" si="408"/>
        <v>367.64705882352939</v>
      </c>
      <c r="DN123">
        <f t="shared" si="409"/>
        <v>390.27149321266967</v>
      </c>
      <c r="DO123">
        <f t="shared" si="410"/>
        <v>250.75414781297135</v>
      </c>
      <c r="DP123">
        <f t="shared" si="411"/>
        <v>218.70286576168928</v>
      </c>
      <c r="DQ123">
        <f t="shared" si="412"/>
        <v>216.81749622926094</v>
      </c>
      <c r="DZ123" t="str">
        <f t="shared" si="413"/>
        <v>65～69</v>
      </c>
      <c r="EA123">
        <f t="shared" si="414"/>
        <v>1957.0135746606334</v>
      </c>
      <c r="EB123">
        <f t="shared" si="415"/>
        <v>213.04675716440426</v>
      </c>
      <c r="EC123">
        <f t="shared" si="416"/>
        <v>299.77375565610862</v>
      </c>
      <c r="ED123">
        <f t="shared" si="417"/>
        <v>367.64705882352939</v>
      </c>
      <c r="EE123">
        <f t="shared" si="418"/>
        <v>390.27149321266967</v>
      </c>
      <c r="EF123">
        <f t="shared" si="419"/>
        <v>250.75414781297135</v>
      </c>
      <c r="EG123">
        <f t="shared" si="420"/>
        <v>218.70286576168928</v>
      </c>
      <c r="EH123">
        <f t="shared" si="421"/>
        <v>216.81749622926094</v>
      </c>
      <c r="EQ123" t="str">
        <f t="shared" si="422"/>
        <v>65～69</v>
      </c>
      <c r="ER123">
        <f t="shared" si="423"/>
        <v>1957.0135746606334</v>
      </c>
      <c r="ES123">
        <f t="shared" si="424"/>
        <v>213.04675716440426</v>
      </c>
      <c r="ET123">
        <f t="shared" si="425"/>
        <v>299.77375565610862</v>
      </c>
      <c r="EU123">
        <f t="shared" si="426"/>
        <v>367.64705882352939</v>
      </c>
      <c r="EV123">
        <f t="shared" si="427"/>
        <v>390.27149321266967</v>
      </c>
      <c r="EW123">
        <f t="shared" si="428"/>
        <v>250.75414781297135</v>
      </c>
      <c r="EX123">
        <f t="shared" si="429"/>
        <v>218.70286576168928</v>
      </c>
      <c r="EY123">
        <f t="shared" si="430"/>
        <v>216.81749622926094</v>
      </c>
      <c r="FH123" t="str">
        <f t="shared" si="434"/>
        <v>65～69</v>
      </c>
      <c r="FI123">
        <f t="shared" si="434"/>
        <v>1957.0135746606334</v>
      </c>
      <c r="FJ123">
        <f t="shared" si="434"/>
        <v>213.04675716440426</v>
      </c>
      <c r="FK123">
        <f t="shared" si="434"/>
        <v>299.77375565610862</v>
      </c>
      <c r="FL123">
        <f t="shared" si="434"/>
        <v>367.64705882352939</v>
      </c>
      <c r="FM123">
        <f t="shared" si="433"/>
        <v>390.27149321266967</v>
      </c>
      <c r="FN123">
        <f t="shared" si="433"/>
        <v>250.75414781297135</v>
      </c>
      <c r="FO123">
        <f t="shared" si="433"/>
        <v>218.70286576168928</v>
      </c>
      <c r="FP123">
        <f t="shared" si="433"/>
        <v>216.81749622926094</v>
      </c>
    </row>
    <row r="124" spans="39:172" ht="13.5" thickBot="1" x14ac:dyDescent="0.25">
      <c r="AM124" s="47"/>
      <c r="AN124" s="58">
        <f>AN115*AN120</f>
        <v>71332667028.767212</v>
      </c>
      <c r="AO124" s="58">
        <f t="shared" ref="AO124:AT124" si="453">AO115*AO120</f>
        <v>78537813429.60173</v>
      </c>
      <c r="AP124" s="58">
        <f t="shared" si="453"/>
        <v>84747664779.420517</v>
      </c>
      <c r="AQ124" s="58">
        <f t="shared" si="453"/>
        <v>87091309161.886002</v>
      </c>
      <c r="AR124" s="58">
        <f t="shared" si="453"/>
        <v>86814368129.755096</v>
      </c>
      <c r="AS124" s="58">
        <f t="shared" si="453"/>
        <v>87340254104.343216</v>
      </c>
      <c r="AT124" s="58">
        <f t="shared" si="453"/>
        <v>88276264872.072372</v>
      </c>
      <c r="AU124" s="59">
        <f>AT124-AN124</f>
        <v>16943597843.305161</v>
      </c>
      <c r="AV124" s="105">
        <f>AT124/AN124</f>
        <v>1.2375292912638765</v>
      </c>
      <c r="AX124" s="54"/>
      <c r="AY124" s="60">
        <f t="shared" ref="AY124:BE124" si="454">AY115*AY120</f>
        <v>91232890574.252106</v>
      </c>
      <c r="AZ124" s="60">
        <f t="shared" si="454"/>
        <v>94191966253.322205</v>
      </c>
      <c r="BA124" s="60">
        <f t="shared" si="454"/>
        <v>95502439479.113754</v>
      </c>
      <c r="BB124" s="60">
        <f t="shared" si="454"/>
        <v>95583857510.597443</v>
      </c>
      <c r="BC124" s="60">
        <f t="shared" si="454"/>
        <v>94601204213.53006</v>
      </c>
      <c r="BD124" s="60">
        <f t="shared" si="454"/>
        <v>93723877672.006226</v>
      </c>
      <c r="BE124" s="60">
        <f t="shared" si="454"/>
        <v>92147799780.514526</v>
      </c>
      <c r="BF124" s="59">
        <f>BE124-AY124</f>
        <v>914909206.26242065</v>
      </c>
      <c r="BG124" s="104">
        <f>BE124/AY124</f>
        <v>1.0100282825689688</v>
      </c>
      <c r="BK124" t="str">
        <f t="shared" si="432"/>
        <v>70～74</v>
      </c>
      <c r="BL124">
        <f t="shared" si="432"/>
        <v>4619.6613596158713</v>
      </c>
      <c r="BM124">
        <f t="shared" si="432"/>
        <v>614.10159211523887</v>
      </c>
      <c r="BN124">
        <f t="shared" si="432"/>
        <v>727.82410917361642</v>
      </c>
      <c r="BO124">
        <f t="shared" si="432"/>
        <v>912.30730351276225</v>
      </c>
      <c r="BP124">
        <f t="shared" si="432"/>
        <v>854.18246146070248</v>
      </c>
      <c r="BQ124">
        <f t="shared" si="432"/>
        <v>573.66691938337124</v>
      </c>
      <c r="BR124">
        <f t="shared" si="432"/>
        <v>492.79757391963608</v>
      </c>
      <c r="BS124">
        <f t="shared" si="432"/>
        <v>447.308567096285</v>
      </c>
      <c r="CA124" t="str">
        <f t="shared" si="386"/>
        <v>70～74</v>
      </c>
      <c r="CB124">
        <f t="shared" si="387"/>
        <v>4619.6613596158713</v>
      </c>
      <c r="CC124">
        <f t="shared" si="388"/>
        <v>614.10159211523887</v>
      </c>
      <c r="CD124">
        <f t="shared" si="389"/>
        <v>727.82410917361642</v>
      </c>
      <c r="CE124">
        <f t="shared" si="390"/>
        <v>912.30730351276225</v>
      </c>
      <c r="CF124">
        <f t="shared" si="391"/>
        <v>854.18246146070248</v>
      </c>
      <c r="CG124">
        <f t="shared" si="392"/>
        <v>573.66691938337124</v>
      </c>
      <c r="CH124">
        <f t="shared" si="393"/>
        <v>492.79757391963608</v>
      </c>
      <c r="CI124">
        <f t="shared" si="394"/>
        <v>447.308567096285</v>
      </c>
      <c r="CR124" t="str">
        <f t="shared" si="395"/>
        <v>70～74</v>
      </c>
      <c r="CS124">
        <f t="shared" si="396"/>
        <v>4619.6613596158713</v>
      </c>
      <c r="CT124">
        <f t="shared" si="397"/>
        <v>614.10159211523887</v>
      </c>
      <c r="CU124">
        <f t="shared" si="398"/>
        <v>727.82410917361642</v>
      </c>
      <c r="CV124">
        <f t="shared" si="399"/>
        <v>912.30730351276225</v>
      </c>
      <c r="CW124">
        <f t="shared" si="400"/>
        <v>854.18246146070248</v>
      </c>
      <c r="CX124">
        <f t="shared" si="401"/>
        <v>573.66691938337124</v>
      </c>
      <c r="CY124">
        <f t="shared" si="402"/>
        <v>492.79757391963608</v>
      </c>
      <c r="CZ124">
        <f t="shared" si="403"/>
        <v>447.308567096285</v>
      </c>
      <c r="DI124" t="str">
        <f t="shared" si="404"/>
        <v>70～74</v>
      </c>
      <c r="DJ124">
        <f t="shared" si="405"/>
        <v>4619.6613596158713</v>
      </c>
      <c r="DK124">
        <f t="shared" si="406"/>
        <v>614.10159211523887</v>
      </c>
      <c r="DL124">
        <f t="shared" si="407"/>
        <v>727.82410917361642</v>
      </c>
      <c r="DM124">
        <f t="shared" si="408"/>
        <v>912.30730351276225</v>
      </c>
      <c r="DN124">
        <f t="shared" si="409"/>
        <v>854.18246146070248</v>
      </c>
      <c r="DO124">
        <f t="shared" si="410"/>
        <v>573.66691938337124</v>
      </c>
      <c r="DP124">
        <f t="shared" si="411"/>
        <v>492.79757391963608</v>
      </c>
      <c r="DQ124">
        <f t="shared" si="412"/>
        <v>447.308567096285</v>
      </c>
      <c r="DZ124" t="str">
        <f t="shared" si="413"/>
        <v>70～74</v>
      </c>
      <c r="EA124">
        <f t="shared" si="414"/>
        <v>4619.6613596158713</v>
      </c>
      <c r="EB124">
        <f t="shared" si="415"/>
        <v>614.10159211523887</v>
      </c>
      <c r="EC124">
        <f t="shared" si="416"/>
        <v>727.82410917361642</v>
      </c>
      <c r="ED124">
        <f t="shared" si="417"/>
        <v>912.30730351276225</v>
      </c>
      <c r="EE124">
        <f t="shared" si="418"/>
        <v>854.18246146070248</v>
      </c>
      <c r="EF124">
        <f t="shared" si="419"/>
        <v>573.66691938337124</v>
      </c>
      <c r="EG124">
        <f t="shared" si="420"/>
        <v>492.79757391963608</v>
      </c>
      <c r="EH124">
        <f t="shared" si="421"/>
        <v>447.308567096285</v>
      </c>
      <c r="EQ124" t="str">
        <f t="shared" si="422"/>
        <v>70～74</v>
      </c>
      <c r="ER124">
        <f t="shared" si="423"/>
        <v>4619.6613596158713</v>
      </c>
      <c r="ES124">
        <f t="shared" si="424"/>
        <v>614.10159211523887</v>
      </c>
      <c r="ET124">
        <f t="shared" si="425"/>
        <v>727.82410917361642</v>
      </c>
      <c r="EU124">
        <f t="shared" si="426"/>
        <v>912.30730351276225</v>
      </c>
      <c r="EV124">
        <f t="shared" si="427"/>
        <v>854.18246146070248</v>
      </c>
      <c r="EW124">
        <f t="shared" si="428"/>
        <v>573.66691938337124</v>
      </c>
      <c r="EX124">
        <f t="shared" si="429"/>
        <v>492.79757391963608</v>
      </c>
      <c r="EY124">
        <f t="shared" si="430"/>
        <v>447.308567096285</v>
      </c>
      <c r="FH124" t="str">
        <f t="shared" si="434"/>
        <v>70～74</v>
      </c>
      <c r="FI124">
        <f t="shared" si="434"/>
        <v>4619.6613596158713</v>
      </c>
      <c r="FJ124">
        <f t="shared" si="434"/>
        <v>614.10159211523887</v>
      </c>
      <c r="FK124">
        <f t="shared" si="434"/>
        <v>727.82410917361642</v>
      </c>
      <c r="FL124">
        <f t="shared" si="434"/>
        <v>912.30730351276225</v>
      </c>
      <c r="FM124">
        <f t="shared" si="433"/>
        <v>854.18246146070248</v>
      </c>
      <c r="FN124">
        <f t="shared" si="433"/>
        <v>573.66691938337124</v>
      </c>
      <c r="FO124">
        <f t="shared" si="433"/>
        <v>492.79757391963608</v>
      </c>
      <c r="FP124">
        <f t="shared" si="433"/>
        <v>447.308567096285</v>
      </c>
    </row>
    <row r="125" spans="39:172" x14ac:dyDescent="0.2">
      <c r="BK125" t="str">
        <f t="shared" si="432"/>
        <v>75～79</v>
      </c>
      <c r="BL125">
        <f t="shared" si="432"/>
        <v>10964.088397790054</v>
      </c>
      <c r="BM125">
        <f t="shared" si="432"/>
        <v>1566.2983425414366</v>
      </c>
      <c r="BN125">
        <f t="shared" si="432"/>
        <v>1712.7071823204419</v>
      </c>
      <c r="BO125">
        <f t="shared" si="432"/>
        <v>2353.5911602209944</v>
      </c>
      <c r="BP125">
        <f t="shared" si="432"/>
        <v>1922.6519337016571</v>
      </c>
      <c r="BQ125">
        <f t="shared" si="432"/>
        <v>1306.6298342541436</v>
      </c>
      <c r="BR125">
        <f t="shared" si="432"/>
        <v>1132.5966850828729</v>
      </c>
      <c r="BS125">
        <f t="shared" si="432"/>
        <v>972.3756906077349</v>
      </c>
      <c r="CA125" t="str">
        <f t="shared" si="386"/>
        <v>75～79</v>
      </c>
      <c r="CB125">
        <f t="shared" si="387"/>
        <v>10964.088397790054</v>
      </c>
      <c r="CC125">
        <f t="shared" si="388"/>
        <v>1566.2983425414366</v>
      </c>
      <c r="CD125">
        <f t="shared" si="389"/>
        <v>1712.7071823204419</v>
      </c>
      <c r="CE125">
        <f t="shared" si="390"/>
        <v>2353.5911602209944</v>
      </c>
      <c r="CF125">
        <f t="shared" si="391"/>
        <v>1922.6519337016571</v>
      </c>
      <c r="CG125">
        <f t="shared" si="392"/>
        <v>1306.6298342541436</v>
      </c>
      <c r="CH125">
        <f t="shared" si="393"/>
        <v>1132.5966850828729</v>
      </c>
      <c r="CI125">
        <f t="shared" si="394"/>
        <v>972.3756906077349</v>
      </c>
      <c r="CR125" t="str">
        <f t="shared" si="395"/>
        <v>75～79</v>
      </c>
      <c r="CS125">
        <f t="shared" si="396"/>
        <v>10964.088397790054</v>
      </c>
      <c r="CT125">
        <f t="shared" si="397"/>
        <v>1566.2983425414366</v>
      </c>
      <c r="CU125">
        <f t="shared" si="398"/>
        <v>1712.7071823204419</v>
      </c>
      <c r="CV125">
        <f t="shared" si="399"/>
        <v>2353.5911602209944</v>
      </c>
      <c r="CW125">
        <f t="shared" si="400"/>
        <v>1922.6519337016571</v>
      </c>
      <c r="CX125">
        <f t="shared" si="401"/>
        <v>1306.6298342541436</v>
      </c>
      <c r="CY125">
        <f t="shared" si="402"/>
        <v>1132.5966850828729</v>
      </c>
      <c r="CZ125">
        <f t="shared" si="403"/>
        <v>972.3756906077349</v>
      </c>
      <c r="DI125" t="str">
        <f t="shared" si="404"/>
        <v>75～79</v>
      </c>
      <c r="DJ125">
        <f t="shared" si="405"/>
        <v>10964.088397790054</v>
      </c>
      <c r="DK125">
        <f t="shared" si="406"/>
        <v>1566.2983425414366</v>
      </c>
      <c r="DL125">
        <f t="shared" si="407"/>
        <v>1712.7071823204419</v>
      </c>
      <c r="DM125">
        <f t="shared" si="408"/>
        <v>2353.5911602209944</v>
      </c>
      <c r="DN125">
        <f t="shared" si="409"/>
        <v>1922.6519337016571</v>
      </c>
      <c r="DO125">
        <f t="shared" si="410"/>
        <v>1306.6298342541436</v>
      </c>
      <c r="DP125">
        <f t="shared" si="411"/>
        <v>1132.5966850828729</v>
      </c>
      <c r="DQ125">
        <f t="shared" si="412"/>
        <v>972.3756906077349</v>
      </c>
      <c r="DZ125" t="str">
        <f t="shared" si="413"/>
        <v>75～79</v>
      </c>
      <c r="EA125">
        <f t="shared" si="414"/>
        <v>10964.088397790054</v>
      </c>
      <c r="EB125">
        <f t="shared" si="415"/>
        <v>1566.2983425414366</v>
      </c>
      <c r="EC125">
        <f t="shared" si="416"/>
        <v>1712.7071823204419</v>
      </c>
      <c r="ED125">
        <f t="shared" si="417"/>
        <v>2353.5911602209944</v>
      </c>
      <c r="EE125">
        <f t="shared" si="418"/>
        <v>1922.6519337016571</v>
      </c>
      <c r="EF125">
        <f t="shared" si="419"/>
        <v>1306.6298342541436</v>
      </c>
      <c r="EG125">
        <f t="shared" si="420"/>
        <v>1132.5966850828729</v>
      </c>
      <c r="EH125">
        <f t="shared" si="421"/>
        <v>972.3756906077349</v>
      </c>
      <c r="EQ125" t="str">
        <f t="shared" si="422"/>
        <v>75～79</v>
      </c>
      <c r="ER125">
        <f t="shared" si="423"/>
        <v>10964.088397790054</v>
      </c>
      <c r="ES125">
        <f t="shared" si="424"/>
        <v>1566.2983425414366</v>
      </c>
      <c r="ET125">
        <f t="shared" si="425"/>
        <v>1712.7071823204419</v>
      </c>
      <c r="EU125">
        <f t="shared" si="426"/>
        <v>2353.5911602209944</v>
      </c>
      <c r="EV125">
        <f t="shared" si="427"/>
        <v>1922.6519337016571</v>
      </c>
      <c r="EW125">
        <f t="shared" si="428"/>
        <v>1306.6298342541436</v>
      </c>
      <c r="EX125">
        <f t="shared" si="429"/>
        <v>1132.5966850828729</v>
      </c>
      <c r="EY125">
        <f t="shared" si="430"/>
        <v>972.3756906077349</v>
      </c>
      <c r="FH125" t="str">
        <f t="shared" si="434"/>
        <v>75～79</v>
      </c>
      <c r="FI125">
        <f t="shared" si="434"/>
        <v>10964.088397790054</v>
      </c>
      <c r="FJ125">
        <f t="shared" si="434"/>
        <v>1566.2983425414366</v>
      </c>
      <c r="FK125">
        <f t="shared" si="434"/>
        <v>1712.7071823204419</v>
      </c>
      <c r="FL125">
        <f t="shared" si="434"/>
        <v>2353.5911602209944</v>
      </c>
      <c r="FM125">
        <f t="shared" si="433"/>
        <v>1922.6519337016571</v>
      </c>
      <c r="FN125">
        <f t="shared" si="433"/>
        <v>1306.6298342541436</v>
      </c>
      <c r="FO125">
        <f t="shared" si="433"/>
        <v>1132.5966850828729</v>
      </c>
      <c r="FP125">
        <f t="shared" si="433"/>
        <v>972.3756906077349</v>
      </c>
    </row>
    <row r="126" spans="39:172" x14ac:dyDescent="0.2">
      <c r="AM126" t="s">
        <v>283</v>
      </c>
      <c r="AX126" t="s">
        <v>282</v>
      </c>
      <c r="BK126" t="str">
        <f t="shared" si="432"/>
        <v>80～84</v>
      </c>
      <c r="BL126">
        <f t="shared" si="432"/>
        <v>25957.860615883306</v>
      </c>
      <c r="BM126">
        <f t="shared" si="432"/>
        <v>3410.0486223662888</v>
      </c>
      <c r="BN126">
        <f t="shared" si="432"/>
        <v>3863.8573743922202</v>
      </c>
      <c r="BO126">
        <f t="shared" si="432"/>
        <v>5750.4051863857376</v>
      </c>
      <c r="BP126">
        <f t="shared" si="432"/>
        <v>4632.0907617504054</v>
      </c>
      <c r="BQ126">
        <f t="shared" si="432"/>
        <v>3205.8346839546193</v>
      </c>
      <c r="BR126">
        <f t="shared" si="432"/>
        <v>2800.6482982171801</v>
      </c>
      <c r="BS126">
        <f t="shared" si="432"/>
        <v>2291.7341977309566</v>
      </c>
      <c r="CA126" t="str">
        <f t="shared" si="386"/>
        <v>80～84</v>
      </c>
      <c r="CB126">
        <f t="shared" si="387"/>
        <v>25957.860615883306</v>
      </c>
      <c r="CC126">
        <f t="shared" si="388"/>
        <v>3410.0486223662888</v>
      </c>
      <c r="CD126">
        <f t="shared" si="389"/>
        <v>3863.8573743922202</v>
      </c>
      <c r="CE126">
        <f t="shared" si="390"/>
        <v>5750.4051863857376</v>
      </c>
      <c r="CF126">
        <f t="shared" si="391"/>
        <v>4632.0907617504054</v>
      </c>
      <c r="CG126">
        <f t="shared" si="392"/>
        <v>3205.8346839546193</v>
      </c>
      <c r="CH126">
        <f t="shared" si="393"/>
        <v>2800.6482982171801</v>
      </c>
      <c r="CI126">
        <f t="shared" si="394"/>
        <v>2291.7341977309566</v>
      </c>
      <c r="CR126" t="str">
        <f t="shared" si="395"/>
        <v>80～84</v>
      </c>
      <c r="CS126">
        <f t="shared" si="396"/>
        <v>25957.860615883306</v>
      </c>
      <c r="CT126">
        <f t="shared" si="397"/>
        <v>3410.0486223662888</v>
      </c>
      <c r="CU126">
        <f t="shared" si="398"/>
        <v>3863.8573743922202</v>
      </c>
      <c r="CV126">
        <f t="shared" si="399"/>
        <v>5750.4051863857376</v>
      </c>
      <c r="CW126">
        <f t="shared" si="400"/>
        <v>4632.0907617504054</v>
      </c>
      <c r="CX126">
        <f t="shared" si="401"/>
        <v>3205.8346839546193</v>
      </c>
      <c r="CY126">
        <f t="shared" si="402"/>
        <v>2800.6482982171801</v>
      </c>
      <c r="CZ126">
        <f t="shared" si="403"/>
        <v>2291.7341977309566</v>
      </c>
      <c r="DI126" t="str">
        <f t="shared" si="404"/>
        <v>80～84</v>
      </c>
      <c r="DJ126">
        <f t="shared" si="405"/>
        <v>25957.860615883306</v>
      </c>
      <c r="DK126">
        <f t="shared" si="406"/>
        <v>3410.0486223662888</v>
      </c>
      <c r="DL126">
        <f t="shared" si="407"/>
        <v>3863.8573743922202</v>
      </c>
      <c r="DM126">
        <f t="shared" si="408"/>
        <v>5750.4051863857376</v>
      </c>
      <c r="DN126">
        <f t="shared" si="409"/>
        <v>4632.0907617504054</v>
      </c>
      <c r="DO126">
        <f t="shared" si="410"/>
        <v>3205.8346839546193</v>
      </c>
      <c r="DP126">
        <f t="shared" si="411"/>
        <v>2800.6482982171801</v>
      </c>
      <c r="DQ126">
        <f t="shared" si="412"/>
        <v>2291.7341977309566</v>
      </c>
      <c r="DZ126" t="str">
        <f t="shared" si="413"/>
        <v>80～84</v>
      </c>
      <c r="EA126">
        <f t="shared" si="414"/>
        <v>25957.860615883306</v>
      </c>
      <c r="EB126">
        <f t="shared" si="415"/>
        <v>3410.0486223662888</v>
      </c>
      <c r="EC126">
        <f t="shared" si="416"/>
        <v>3863.8573743922202</v>
      </c>
      <c r="ED126">
        <f t="shared" si="417"/>
        <v>5750.4051863857376</v>
      </c>
      <c r="EE126">
        <f t="shared" si="418"/>
        <v>4632.0907617504054</v>
      </c>
      <c r="EF126">
        <f t="shared" si="419"/>
        <v>3205.8346839546193</v>
      </c>
      <c r="EG126">
        <f t="shared" si="420"/>
        <v>2800.6482982171801</v>
      </c>
      <c r="EH126">
        <f t="shared" si="421"/>
        <v>2291.7341977309566</v>
      </c>
      <c r="EQ126" t="str">
        <f t="shared" si="422"/>
        <v>80～84</v>
      </c>
      <c r="ER126">
        <f t="shared" si="423"/>
        <v>25957.860615883306</v>
      </c>
      <c r="ES126">
        <f t="shared" si="424"/>
        <v>3410.0486223662888</v>
      </c>
      <c r="ET126">
        <f t="shared" si="425"/>
        <v>3863.8573743922202</v>
      </c>
      <c r="EU126">
        <f t="shared" si="426"/>
        <v>5750.4051863857376</v>
      </c>
      <c r="EV126">
        <f t="shared" si="427"/>
        <v>4632.0907617504054</v>
      </c>
      <c r="EW126">
        <f t="shared" si="428"/>
        <v>3205.8346839546193</v>
      </c>
      <c r="EX126">
        <f t="shared" si="429"/>
        <v>2800.6482982171801</v>
      </c>
      <c r="EY126">
        <f t="shared" si="430"/>
        <v>2291.7341977309566</v>
      </c>
      <c r="FH126" t="str">
        <f t="shared" si="434"/>
        <v>80～84</v>
      </c>
      <c r="FI126">
        <f t="shared" si="434"/>
        <v>25957.860615883306</v>
      </c>
      <c r="FJ126">
        <f t="shared" si="434"/>
        <v>3410.0486223662888</v>
      </c>
      <c r="FK126">
        <f t="shared" si="434"/>
        <v>3863.8573743922202</v>
      </c>
      <c r="FL126">
        <f t="shared" si="434"/>
        <v>5750.4051863857376</v>
      </c>
      <c r="FM126">
        <f t="shared" si="433"/>
        <v>4632.0907617504054</v>
      </c>
      <c r="FN126">
        <f t="shared" si="433"/>
        <v>3205.8346839546193</v>
      </c>
      <c r="FO126">
        <f t="shared" si="433"/>
        <v>2800.6482982171801</v>
      </c>
      <c r="FP126">
        <f t="shared" si="433"/>
        <v>2291.7341977309566</v>
      </c>
    </row>
    <row r="127" spans="39:172" x14ac:dyDescent="0.2">
      <c r="AM127" s="47"/>
      <c r="AN127" s="47" t="str">
        <f>AN112</f>
        <v>2015年</v>
      </c>
      <c r="AO127" s="47" t="str">
        <f t="shared" ref="AO127:AT127" si="455">AO112</f>
        <v>2020年</v>
      </c>
      <c r="AP127" s="47" t="str">
        <f t="shared" si="455"/>
        <v>2025年</v>
      </c>
      <c r="AQ127" s="47" t="str">
        <f t="shared" si="455"/>
        <v>2030年</v>
      </c>
      <c r="AR127" s="47" t="str">
        <f t="shared" si="455"/>
        <v>2035年</v>
      </c>
      <c r="AS127" s="47" t="str">
        <f t="shared" si="455"/>
        <v>2040年</v>
      </c>
      <c r="AT127" s="47" t="str">
        <f t="shared" si="455"/>
        <v>2045年</v>
      </c>
      <c r="AX127" s="47"/>
      <c r="AY127" s="47" t="str">
        <f>AY112</f>
        <v>2015年</v>
      </c>
      <c r="AZ127" s="47" t="str">
        <f t="shared" ref="AZ127:BE127" si="456">AZ112</f>
        <v>2020年</v>
      </c>
      <c r="BA127" s="47" t="str">
        <f t="shared" si="456"/>
        <v>2025年</v>
      </c>
      <c r="BB127" s="47" t="str">
        <f t="shared" si="456"/>
        <v>2030年</v>
      </c>
      <c r="BC127" s="47" t="str">
        <f t="shared" si="456"/>
        <v>2035年</v>
      </c>
      <c r="BD127" s="47" t="str">
        <f t="shared" si="456"/>
        <v>2040年</v>
      </c>
      <c r="BE127" s="47" t="str">
        <f t="shared" si="456"/>
        <v>2045年</v>
      </c>
      <c r="BG127" t="s">
        <v>189</v>
      </c>
      <c r="BK127" t="str">
        <f t="shared" si="432"/>
        <v>85～89歳</v>
      </c>
      <c r="BL127">
        <f t="shared" si="432"/>
        <v>47554.524361948956</v>
      </c>
      <c r="BM127">
        <f t="shared" si="432"/>
        <v>4496.5197215777262</v>
      </c>
      <c r="BN127">
        <f t="shared" si="432"/>
        <v>5921.1136890951275</v>
      </c>
      <c r="BO127">
        <f t="shared" si="432"/>
        <v>10329.466357308584</v>
      </c>
      <c r="BP127">
        <f t="shared" si="432"/>
        <v>9053.3642691415316</v>
      </c>
      <c r="BQ127">
        <f t="shared" si="432"/>
        <v>6807.4245939675166</v>
      </c>
      <c r="BR127">
        <f t="shared" si="432"/>
        <v>6153.1322505800463</v>
      </c>
      <c r="BS127">
        <f t="shared" si="432"/>
        <v>4793.5034802784221</v>
      </c>
      <c r="CA127" t="str">
        <f t="shared" si="386"/>
        <v>85～89歳</v>
      </c>
      <c r="CB127">
        <f t="shared" si="387"/>
        <v>47554.524361948956</v>
      </c>
      <c r="CC127">
        <f t="shared" si="388"/>
        <v>4496.5197215777262</v>
      </c>
      <c r="CD127">
        <f t="shared" si="389"/>
        <v>5921.1136890951275</v>
      </c>
      <c r="CE127">
        <f t="shared" si="390"/>
        <v>10329.466357308584</v>
      </c>
      <c r="CF127">
        <f t="shared" si="391"/>
        <v>9053.3642691415316</v>
      </c>
      <c r="CG127">
        <f t="shared" si="392"/>
        <v>6807.4245939675166</v>
      </c>
      <c r="CH127">
        <f t="shared" si="393"/>
        <v>6153.1322505800463</v>
      </c>
      <c r="CI127">
        <f t="shared" si="394"/>
        <v>4793.5034802784221</v>
      </c>
      <c r="CR127" t="str">
        <f t="shared" si="395"/>
        <v>85～89歳</v>
      </c>
      <c r="CS127">
        <f t="shared" si="396"/>
        <v>47554.524361948956</v>
      </c>
      <c r="CT127">
        <f t="shared" si="397"/>
        <v>4496.5197215777262</v>
      </c>
      <c r="CU127">
        <f t="shared" si="398"/>
        <v>5921.1136890951275</v>
      </c>
      <c r="CV127">
        <f t="shared" si="399"/>
        <v>10329.466357308584</v>
      </c>
      <c r="CW127">
        <f t="shared" si="400"/>
        <v>9053.3642691415316</v>
      </c>
      <c r="CX127">
        <f t="shared" si="401"/>
        <v>6807.4245939675166</v>
      </c>
      <c r="CY127">
        <f t="shared" si="402"/>
        <v>6153.1322505800463</v>
      </c>
      <c r="CZ127">
        <f t="shared" si="403"/>
        <v>4793.5034802784221</v>
      </c>
      <c r="DI127" t="str">
        <f t="shared" si="404"/>
        <v>85～89歳</v>
      </c>
      <c r="DJ127">
        <f t="shared" si="405"/>
        <v>47554.524361948956</v>
      </c>
      <c r="DK127">
        <f t="shared" si="406"/>
        <v>4496.5197215777262</v>
      </c>
      <c r="DL127">
        <f t="shared" si="407"/>
        <v>5921.1136890951275</v>
      </c>
      <c r="DM127">
        <f t="shared" si="408"/>
        <v>10329.466357308584</v>
      </c>
      <c r="DN127">
        <f t="shared" si="409"/>
        <v>9053.3642691415316</v>
      </c>
      <c r="DO127">
        <f t="shared" si="410"/>
        <v>6807.4245939675166</v>
      </c>
      <c r="DP127">
        <f t="shared" si="411"/>
        <v>6153.1322505800463</v>
      </c>
      <c r="DQ127">
        <f t="shared" si="412"/>
        <v>4793.5034802784221</v>
      </c>
      <c r="DZ127" t="str">
        <f t="shared" si="413"/>
        <v>85～89歳</v>
      </c>
      <c r="EA127">
        <f t="shared" si="414"/>
        <v>47554.524361948956</v>
      </c>
      <c r="EB127">
        <f t="shared" si="415"/>
        <v>4496.5197215777262</v>
      </c>
      <c r="EC127">
        <f t="shared" si="416"/>
        <v>5921.1136890951275</v>
      </c>
      <c r="ED127">
        <f t="shared" si="417"/>
        <v>10329.466357308584</v>
      </c>
      <c r="EE127">
        <f t="shared" si="418"/>
        <v>9053.3642691415316</v>
      </c>
      <c r="EF127">
        <f t="shared" si="419"/>
        <v>6807.4245939675166</v>
      </c>
      <c r="EG127">
        <f t="shared" si="420"/>
        <v>6153.1322505800463</v>
      </c>
      <c r="EH127">
        <f t="shared" si="421"/>
        <v>4793.5034802784221</v>
      </c>
      <c r="EQ127" t="str">
        <f t="shared" si="422"/>
        <v>85～89歳</v>
      </c>
      <c r="ER127">
        <f t="shared" si="423"/>
        <v>47554.524361948956</v>
      </c>
      <c r="ES127">
        <f t="shared" si="424"/>
        <v>4496.5197215777262</v>
      </c>
      <c r="ET127">
        <f t="shared" si="425"/>
        <v>5921.1136890951275</v>
      </c>
      <c r="EU127">
        <f t="shared" si="426"/>
        <v>10329.466357308584</v>
      </c>
      <c r="EV127">
        <f t="shared" si="427"/>
        <v>9053.3642691415316</v>
      </c>
      <c r="EW127">
        <f t="shared" si="428"/>
        <v>6807.4245939675166</v>
      </c>
      <c r="EX127">
        <f t="shared" si="429"/>
        <v>6153.1322505800463</v>
      </c>
      <c r="EY127">
        <f t="shared" si="430"/>
        <v>4793.5034802784221</v>
      </c>
      <c r="FH127" t="str">
        <f t="shared" si="434"/>
        <v>85～89歳</v>
      </c>
      <c r="FI127">
        <f t="shared" si="434"/>
        <v>47554.524361948956</v>
      </c>
      <c r="FJ127">
        <f t="shared" si="434"/>
        <v>4496.5197215777262</v>
      </c>
      <c r="FK127">
        <f t="shared" si="434"/>
        <v>5921.1136890951275</v>
      </c>
      <c r="FL127">
        <f t="shared" si="434"/>
        <v>10329.466357308584</v>
      </c>
      <c r="FM127">
        <f t="shared" si="433"/>
        <v>9053.3642691415316</v>
      </c>
      <c r="FN127">
        <f t="shared" si="433"/>
        <v>6807.4245939675166</v>
      </c>
      <c r="FO127">
        <f t="shared" si="433"/>
        <v>6153.1322505800463</v>
      </c>
      <c r="FP127">
        <f t="shared" si="433"/>
        <v>4793.5034802784221</v>
      </c>
    </row>
    <row r="128" spans="39:172" x14ac:dyDescent="0.2">
      <c r="AM128" s="47" t="s">
        <v>122</v>
      </c>
      <c r="AN128" s="58">
        <f>AN124</f>
        <v>71332667028.767212</v>
      </c>
      <c r="AO128" s="58">
        <f t="shared" ref="AO128:AT128" si="457">AO124</f>
        <v>78537813429.60173</v>
      </c>
      <c r="AP128" s="58">
        <f t="shared" si="457"/>
        <v>84747664779.420517</v>
      </c>
      <c r="AQ128" s="58">
        <f t="shared" si="457"/>
        <v>87091309161.886002</v>
      </c>
      <c r="AR128" s="58">
        <f t="shared" si="457"/>
        <v>86814368129.755096</v>
      </c>
      <c r="AS128" s="58">
        <f t="shared" si="457"/>
        <v>87340254104.343216</v>
      </c>
      <c r="AT128" s="58">
        <f t="shared" si="457"/>
        <v>88276264872.072372</v>
      </c>
      <c r="AX128" s="47" t="s">
        <v>122</v>
      </c>
      <c r="AY128" s="58">
        <f>AN128/100000000</f>
        <v>713.32667028767207</v>
      </c>
      <c r="AZ128" s="58">
        <f t="shared" ref="AZ128:BE128" si="458">AO128/100000000</f>
        <v>785.37813429601727</v>
      </c>
      <c r="BA128" s="58">
        <f t="shared" si="458"/>
        <v>847.47664779420518</v>
      </c>
      <c r="BB128" s="58">
        <f t="shared" si="458"/>
        <v>870.91309161885999</v>
      </c>
      <c r="BC128" s="58">
        <f t="shared" si="458"/>
        <v>868.14368129755098</v>
      </c>
      <c r="BD128" s="58">
        <f t="shared" si="458"/>
        <v>873.40254104343217</v>
      </c>
      <c r="BE128" s="58">
        <f t="shared" si="458"/>
        <v>882.76264872072375</v>
      </c>
      <c r="BG128" s="122">
        <f t="shared" ref="BG128:BG129" si="459">BE128/AY128</f>
        <v>1.2375292912638765</v>
      </c>
      <c r="BK128" t="str">
        <f t="shared" si="432"/>
        <v>90歳以上</v>
      </c>
      <c r="BL128">
        <f t="shared" si="432"/>
        <v>156085.76649013115</v>
      </c>
      <c r="BM128">
        <f t="shared" si="432"/>
        <v>5228.5894805660519</v>
      </c>
      <c r="BN128">
        <f t="shared" si="432"/>
        <v>9390.1353167759135</v>
      </c>
      <c r="BO128">
        <f t="shared" si="432"/>
        <v>23355.475487098924</v>
      </c>
      <c r="BP128">
        <f t="shared" si="432"/>
        <v>28803.860199498929</v>
      </c>
      <c r="BQ128">
        <f t="shared" si="432"/>
        <v>29507.058573843635</v>
      </c>
      <c r="BR128">
        <f t="shared" si="432"/>
        <v>33688.38842037729</v>
      </c>
      <c r="BS128">
        <f t="shared" si="432"/>
        <v>26103.159830896722</v>
      </c>
      <c r="CA128" t="str">
        <f t="shared" si="386"/>
        <v>90歳以上</v>
      </c>
      <c r="CB128">
        <f t="shared" si="387"/>
        <v>156085.76649013115</v>
      </c>
      <c r="CC128">
        <f t="shared" si="388"/>
        <v>5228.5894805660519</v>
      </c>
      <c r="CD128">
        <f t="shared" si="389"/>
        <v>9390.1353167759135</v>
      </c>
      <c r="CE128">
        <f t="shared" si="390"/>
        <v>23355.475487098924</v>
      </c>
      <c r="CF128">
        <f t="shared" si="391"/>
        <v>28803.860199498929</v>
      </c>
      <c r="CG128">
        <f t="shared" si="392"/>
        <v>29507.058573843635</v>
      </c>
      <c r="CH128">
        <f t="shared" si="393"/>
        <v>33688.38842037729</v>
      </c>
      <c r="CI128">
        <f t="shared" si="394"/>
        <v>26103.159830896722</v>
      </c>
      <c r="CR128" t="str">
        <f t="shared" si="395"/>
        <v>90歳以上</v>
      </c>
      <c r="CS128">
        <f t="shared" si="396"/>
        <v>156085.76649013115</v>
      </c>
      <c r="CT128">
        <f t="shared" si="397"/>
        <v>5228.5894805660519</v>
      </c>
      <c r="CU128">
        <f t="shared" si="398"/>
        <v>9390.1353167759135</v>
      </c>
      <c r="CV128">
        <f t="shared" si="399"/>
        <v>23355.475487098924</v>
      </c>
      <c r="CW128">
        <f t="shared" si="400"/>
        <v>28803.860199498929</v>
      </c>
      <c r="CX128">
        <f t="shared" si="401"/>
        <v>29507.058573843635</v>
      </c>
      <c r="CY128">
        <f t="shared" si="402"/>
        <v>33688.38842037729</v>
      </c>
      <c r="CZ128">
        <f t="shared" si="403"/>
        <v>26103.159830896722</v>
      </c>
      <c r="DI128" t="str">
        <f t="shared" si="404"/>
        <v>90歳以上</v>
      </c>
      <c r="DJ128">
        <f t="shared" si="405"/>
        <v>156085.76649013115</v>
      </c>
      <c r="DK128">
        <f t="shared" si="406"/>
        <v>5228.5894805660519</v>
      </c>
      <c r="DL128">
        <f t="shared" si="407"/>
        <v>9390.1353167759135</v>
      </c>
      <c r="DM128">
        <f t="shared" si="408"/>
        <v>23355.475487098924</v>
      </c>
      <c r="DN128">
        <f t="shared" si="409"/>
        <v>28803.860199498929</v>
      </c>
      <c r="DO128">
        <f t="shared" si="410"/>
        <v>29507.058573843635</v>
      </c>
      <c r="DP128">
        <f t="shared" si="411"/>
        <v>33688.38842037729</v>
      </c>
      <c r="DQ128">
        <f t="shared" si="412"/>
        <v>26103.159830896722</v>
      </c>
      <c r="DZ128" t="str">
        <f t="shared" si="413"/>
        <v>90歳以上</v>
      </c>
      <c r="EA128">
        <f t="shared" si="414"/>
        <v>156085.76649013115</v>
      </c>
      <c r="EB128">
        <f t="shared" si="415"/>
        <v>5228.5894805660519</v>
      </c>
      <c r="EC128">
        <f t="shared" si="416"/>
        <v>9390.1353167759135</v>
      </c>
      <c r="ED128">
        <f t="shared" si="417"/>
        <v>23355.475487098924</v>
      </c>
      <c r="EE128">
        <f t="shared" si="418"/>
        <v>28803.860199498929</v>
      </c>
      <c r="EF128">
        <f t="shared" si="419"/>
        <v>29507.058573843635</v>
      </c>
      <c r="EG128">
        <f t="shared" si="420"/>
        <v>33688.38842037729</v>
      </c>
      <c r="EH128">
        <f t="shared" si="421"/>
        <v>26103.159830896722</v>
      </c>
      <c r="EQ128" t="str">
        <f t="shared" si="422"/>
        <v>90歳以上</v>
      </c>
      <c r="ER128">
        <f t="shared" si="423"/>
        <v>156085.76649013115</v>
      </c>
      <c r="ES128">
        <f t="shared" si="424"/>
        <v>5228.5894805660519</v>
      </c>
      <c r="ET128">
        <f t="shared" si="425"/>
        <v>9390.1353167759135</v>
      </c>
      <c r="EU128">
        <f t="shared" si="426"/>
        <v>23355.475487098924</v>
      </c>
      <c r="EV128">
        <f t="shared" si="427"/>
        <v>28803.860199498929</v>
      </c>
      <c r="EW128">
        <f t="shared" si="428"/>
        <v>29507.058573843635</v>
      </c>
      <c r="EX128">
        <f t="shared" si="429"/>
        <v>33688.38842037729</v>
      </c>
      <c r="EY128">
        <f t="shared" si="430"/>
        <v>26103.159830896722</v>
      </c>
      <c r="FH128" t="str">
        <f t="shared" si="434"/>
        <v>90歳以上</v>
      </c>
      <c r="FI128">
        <f t="shared" si="434"/>
        <v>156085.76649013115</v>
      </c>
      <c r="FJ128">
        <f t="shared" si="434"/>
        <v>5228.5894805660519</v>
      </c>
      <c r="FK128">
        <f t="shared" si="434"/>
        <v>9390.1353167759135</v>
      </c>
      <c r="FL128">
        <f t="shared" si="434"/>
        <v>23355.475487098924</v>
      </c>
      <c r="FM128">
        <f t="shared" si="433"/>
        <v>28803.860199498929</v>
      </c>
      <c r="FN128">
        <f t="shared" si="433"/>
        <v>29507.058573843635</v>
      </c>
      <c r="FO128">
        <f t="shared" si="433"/>
        <v>33688.38842037729</v>
      </c>
      <c r="FP128">
        <f t="shared" si="433"/>
        <v>26103.159830896722</v>
      </c>
    </row>
    <row r="129" spans="10:59" ht="13.5" thickBot="1" x14ac:dyDescent="0.25">
      <c r="J129" t="str">
        <f>L56</f>
        <v>2020年</v>
      </c>
      <c r="AM129" s="54" t="s">
        <v>126</v>
      </c>
      <c r="AN129" s="60">
        <f>AY124</f>
        <v>91232890574.252106</v>
      </c>
      <c r="AO129" s="60">
        <f t="shared" ref="AO129:AT129" si="460">AZ124</f>
        <v>94191966253.322205</v>
      </c>
      <c r="AP129" s="60">
        <f t="shared" si="460"/>
        <v>95502439479.113754</v>
      </c>
      <c r="AQ129" s="60">
        <f t="shared" si="460"/>
        <v>95583857510.597443</v>
      </c>
      <c r="AR129" s="60">
        <f t="shared" si="460"/>
        <v>94601204213.53006</v>
      </c>
      <c r="AS129" s="60">
        <f t="shared" si="460"/>
        <v>93723877672.006226</v>
      </c>
      <c r="AT129" s="60">
        <f t="shared" si="460"/>
        <v>92147799780.514526</v>
      </c>
      <c r="AV129" t="s">
        <v>189</v>
      </c>
      <c r="AX129" s="54" t="s">
        <v>126</v>
      </c>
      <c r="AY129" s="60">
        <f t="shared" ref="AY129:AY130" si="461">AN129/100000000</f>
        <v>912.3289057425211</v>
      </c>
      <c r="AZ129" s="60">
        <f t="shared" ref="AZ129:AZ130" si="462">AO129/100000000</f>
        <v>941.91966253322209</v>
      </c>
      <c r="BA129" s="60">
        <f t="shared" ref="BA129:BA130" si="463">AP129/100000000</f>
        <v>955.02439479113752</v>
      </c>
      <c r="BB129" s="60">
        <f t="shared" ref="BB129:BB130" si="464">AQ129/100000000</f>
        <v>955.83857510597443</v>
      </c>
      <c r="BC129" s="60">
        <f t="shared" ref="BC129:BC130" si="465">AR129/100000000</f>
        <v>946.01204213530059</v>
      </c>
      <c r="BD129" s="60">
        <f t="shared" ref="BD129:BD130" si="466">AS129/100000000</f>
        <v>937.23877672006222</v>
      </c>
      <c r="BE129" s="60">
        <f t="shared" ref="BE129:BE130" si="467">AT129/100000000</f>
        <v>921.47799780514526</v>
      </c>
      <c r="BG129" s="122">
        <f t="shared" si="459"/>
        <v>1.0100282825689688</v>
      </c>
    </row>
    <row r="130" spans="10:59" ht="13.5" thickBot="1" x14ac:dyDescent="0.25">
      <c r="AM130" s="57" t="s">
        <v>97</v>
      </c>
      <c r="AN130" s="61">
        <f>AN128+AN129</f>
        <v>162565557603.01932</v>
      </c>
      <c r="AO130" s="61">
        <f t="shared" ref="AO130:AT130" si="468">AO128+AO129</f>
        <v>172729779682.92395</v>
      </c>
      <c r="AP130" s="61">
        <f t="shared" si="468"/>
        <v>180250104258.53427</v>
      </c>
      <c r="AQ130" s="61">
        <f t="shared" si="468"/>
        <v>182675166672.48346</v>
      </c>
      <c r="AR130" s="61">
        <f t="shared" si="468"/>
        <v>181415572343.28516</v>
      </c>
      <c r="AS130" s="61">
        <f t="shared" si="468"/>
        <v>181064131776.34943</v>
      </c>
      <c r="AT130" s="61">
        <f t="shared" si="468"/>
        <v>180424064652.58691</v>
      </c>
      <c r="AU130" s="59">
        <f>AT130-AN130</f>
        <v>17858507049.567596</v>
      </c>
      <c r="AV130" s="103">
        <f>AT130/AN130</f>
        <v>1.1098541862918934</v>
      </c>
      <c r="AX130" s="57" t="s">
        <v>97</v>
      </c>
      <c r="AY130" s="123">
        <f t="shared" si="461"/>
        <v>1625.6555760301933</v>
      </c>
      <c r="AZ130" s="123">
        <f t="shared" si="462"/>
        <v>1727.2977968292396</v>
      </c>
      <c r="BA130" s="123">
        <f t="shared" si="463"/>
        <v>1802.5010425853427</v>
      </c>
      <c r="BB130" s="123">
        <f t="shared" si="464"/>
        <v>1826.7516667248346</v>
      </c>
      <c r="BC130" s="123">
        <f t="shared" si="465"/>
        <v>1814.1557234328516</v>
      </c>
      <c r="BD130" s="123">
        <f t="shared" si="466"/>
        <v>1810.6413177634943</v>
      </c>
      <c r="BE130" s="123">
        <f t="shared" si="467"/>
        <v>1804.2406465258691</v>
      </c>
      <c r="BG130" s="122">
        <f>BE130/AY130</f>
        <v>1.1098541862918931</v>
      </c>
    </row>
    <row r="133" spans="10:59" x14ac:dyDescent="0.2">
      <c r="AM133" t="s">
        <v>128</v>
      </c>
    </row>
    <row r="134" spans="10:59" x14ac:dyDescent="0.2">
      <c r="AM134" s="50"/>
      <c r="AN134" s="50" t="str">
        <f>AN112</f>
        <v>2015年</v>
      </c>
      <c r="AO134" s="50" t="str">
        <f t="shared" ref="AO134:AT134" si="469">AO112</f>
        <v>2020年</v>
      </c>
      <c r="AP134" s="50" t="str">
        <f t="shared" si="469"/>
        <v>2025年</v>
      </c>
      <c r="AQ134" s="50" t="str">
        <f t="shared" si="469"/>
        <v>2030年</v>
      </c>
      <c r="AR134" s="50" t="str">
        <f t="shared" si="469"/>
        <v>2035年</v>
      </c>
      <c r="AS134" s="50" t="str">
        <f t="shared" si="469"/>
        <v>2040年</v>
      </c>
      <c r="AT134" s="50" t="str">
        <f t="shared" si="469"/>
        <v>2045年</v>
      </c>
    </row>
    <row r="135" spans="10:59" x14ac:dyDescent="0.2">
      <c r="AM135" s="50" t="str">
        <f t="shared" ref="AM135:AT135" si="470">AK13</f>
        <v>歯科診療所</v>
      </c>
      <c r="AN135" s="51">
        <f t="shared" si="470"/>
        <v>5830.4974700000002</v>
      </c>
      <c r="AO135" s="51">
        <f t="shared" si="470"/>
        <v>5901.5116699999999</v>
      </c>
      <c r="AP135" s="51">
        <f t="shared" si="470"/>
        <v>5879.9670999999998</v>
      </c>
      <c r="AQ135" s="51">
        <f t="shared" si="470"/>
        <v>5822.3052100000004</v>
      </c>
      <c r="AR135" s="51">
        <f t="shared" si="470"/>
        <v>5722.5215800000005</v>
      </c>
      <c r="AS135" s="51">
        <f t="shared" si="470"/>
        <v>5604.8131899999998</v>
      </c>
      <c r="AT135" s="51">
        <f t="shared" si="470"/>
        <v>5439.3842500000001</v>
      </c>
    </row>
    <row r="137" spans="10:59" x14ac:dyDescent="0.2">
      <c r="AM137" t="s">
        <v>273</v>
      </c>
    </row>
    <row r="138" spans="10:59" ht="13.5" thickBot="1" x14ac:dyDescent="0.25">
      <c r="AM138" s="50"/>
      <c r="AN138" s="50" t="str">
        <f>AN112</f>
        <v>2015年</v>
      </c>
      <c r="AO138" s="50" t="str">
        <f t="shared" ref="AO138:AT138" si="471">AO112</f>
        <v>2020年</v>
      </c>
      <c r="AP138" s="50" t="str">
        <f t="shared" si="471"/>
        <v>2025年</v>
      </c>
      <c r="AQ138" s="50" t="str">
        <f t="shared" si="471"/>
        <v>2030年</v>
      </c>
      <c r="AR138" s="50" t="str">
        <f t="shared" si="471"/>
        <v>2035年</v>
      </c>
      <c r="AS138" s="50" t="str">
        <f t="shared" si="471"/>
        <v>2040年</v>
      </c>
      <c r="AT138" s="50" t="str">
        <f t="shared" si="471"/>
        <v>2045年</v>
      </c>
    </row>
    <row r="139" spans="10:59" ht="13.5" thickBot="1" x14ac:dyDescent="0.25">
      <c r="AM139" s="99" t="s">
        <v>127</v>
      </c>
      <c r="AN139" s="100">
        <f>'⓪基礎データ設定'!V11</f>
        <v>7893.5393625467641</v>
      </c>
      <c r="AO139" s="107">
        <f>AN139</f>
        <v>7893.5393625467641</v>
      </c>
      <c r="AP139" s="107">
        <f t="shared" ref="AP139:AT139" si="472">AO139</f>
        <v>7893.5393625467641</v>
      </c>
      <c r="AQ139" s="107">
        <f t="shared" si="472"/>
        <v>7893.5393625467641</v>
      </c>
      <c r="AR139" s="107">
        <f t="shared" si="472"/>
        <v>7893.5393625467641</v>
      </c>
      <c r="AS139" s="107">
        <f t="shared" si="472"/>
        <v>7893.5393625467641</v>
      </c>
      <c r="AT139" s="108">
        <f t="shared" si="472"/>
        <v>7893.5393625467641</v>
      </c>
      <c r="AU139" s="69"/>
      <c r="AV139" s="19"/>
    </row>
    <row r="140" spans="10:59" x14ac:dyDescent="0.2">
      <c r="AM140" s="50" t="s">
        <v>121</v>
      </c>
      <c r="AN140" s="51">
        <f>365*AN139</f>
        <v>2881141.8673295691</v>
      </c>
      <c r="AO140" s="51">
        <f t="shared" ref="AO140:AT140" si="473">365*AO139</f>
        <v>2881141.8673295691</v>
      </c>
      <c r="AP140" s="51">
        <f t="shared" si="473"/>
        <v>2881141.8673295691</v>
      </c>
      <c r="AQ140" s="51">
        <f t="shared" si="473"/>
        <v>2881141.8673295691</v>
      </c>
      <c r="AR140" s="51">
        <f t="shared" si="473"/>
        <v>2881141.8673295691</v>
      </c>
      <c r="AS140" s="51">
        <f t="shared" si="473"/>
        <v>2881141.8673295691</v>
      </c>
      <c r="AT140" s="51">
        <f t="shared" si="473"/>
        <v>2881141.8673295691</v>
      </c>
    </row>
    <row r="142" spans="10:59" x14ac:dyDescent="0.2">
      <c r="AM142" t="s">
        <v>129</v>
      </c>
    </row>
    <row r="143" spans="10:59" ht="13.5" thickBot="1" x14ac:dyDescent="0.25">
      <c r="AM143" s="50"/>
      <c r="AN143" s="50" t="str">
        <f>AN134</f>
        <v>2015年</v>
      </c>
      <c r="AO143" s="50" t="str">
        <f t="shared" ref="AO143:AT143" si="474">AO134</f>
        <v>2020年</v>
      </c>
      <c r="AP143" s="50" t="str">
        <f t="shared" si="474"/>
        <v>2025年</v>
      </c>
      <c r="AQ143" s="50" t="str">
        <f t="shared" si="474"/>
        <v>2030年</v>
      </c>
      <c r="AR143" s="50" t="str">
        <f t="shared" si="474"/>
        <v>2035年</v>
      </c>
      <c r="AS143" s="50" t="str">
        <f t="shared" si="474"/>
        <v>2040年</v>
      </c>
      <c r="AT143" s="50" t="str">
        <f t="shared" si="474"/>
        <v>2045年</v>
      </c>
      <c r="AV143" t="s">
        <v>189</v>
      </c>
    </row>
    <row r="144" spans="10:59" ht="13.5" thickBot="1" x14ac:dyDescent="0.25">
      <c r="AM144" s="50"/>
      <c r="AN144" s="62">
        <f>AN135*AN140</f>
        <v>16798490368.176128</v>
      </c>
      <c r="AO144" s="62">
        <f t="shared" ref="AO144:AT144" si="475">AO135*AO140</f>
        <v>17003092352.971043</v>
      </c>
      <c r="AP144" s="62">
        <f t="shared" si="475"/>
        <v>16941019390.330431</v>
      </c>
      <c r="AQ144" s="62">
        <f t="shared" si="475"/>
        <v>16774887304.902081</v>
      </c>
      <c r="AR144" s="62">
        <f t="shared" si="475"/>
        <v>16487396510.834957</v>
      </c>
      <c r="AS144" s="62">
        <f t="shared" si="475"/>
        <v>16148261940.269999</v>
      </c>
      <c r="AT144" s="62">
        <f t="shared" si="475"/>
        <v>15671637695.168047</v>
      </c>
      <c r="AU144" s="59">
        <f>AT144-AN144</f>
        <v>-1126852673.0080814</v>
      </c>
      <c r="AV144" s="106">
        <f>AT144/AN144</f>
        <v>0.93291940833309372</v>
      </c>
    </row>
    <row r="147" spans="10:49" x14ac:dyDescent="0.2">
      <c r="J147" t="str">
        <f>M56</f>
        <v>2025年</v>
      </c>
      <c r="AM147" t="s">
        <v>125</v>
      </c>
    </row>
    <row r="148" spans="10:49" x14ac:dyDescent="0.2">
      <c r="AM148" s="47"/>
      <c r="AN148" s="47" t="str">
        <f>AN143</f>
        <v>2015年</v>
      </c>
      <c r="AO148" s="47" t="str">
        <f t="shared" ref="AO148:AT148" si="476">AO143</f>
        <v>2020年</v>
      </c>
      <c r="AP148" s="47" t="str">
        <f t="shared" si="476"/>
        <v>2025年</v>
      </c>
      <c r="AQ148" s="47" t="str">
        <f t="shared" si="476"/>
        <v>2030年</v>
      </c>
      <c r="AR148" s="47" t="str">
        <f t="shared" si="476"/>
        <v>2035年</v>
      </c>
      <c r="AS148" s="47" t="str">
        <f t="shared" si="476"/>
        <v>2040年</v>
      </c>
      <c r="AT148" s="47" t="str">
        <f t="shared" si="476"/>
        <v>2045年</v>
      </c>
    </row>
    <row r="149" spans="10:49" x14ac:dyDescent="0.2">
      <c r="AM149" s="47" t="s">
        <v>132</v>
      </c>
      <c r="AN149" s="58">
        <f>AN128</f>
        <v>71332667028.767212</v>
      </c>
      <c r="AO149" s="58">
        <f t="shared" ref="AO149:AT150" si="477">AO128</f>
        <v>78537813429.60173</v>
      </c>
      <c r="AP149" s="58">
        <f t="shared" si="477"/>
        <v>84747664779.420517</v>
      </c>
      <c r="AQ149" s="58">
        <f t="shared" si="477"/>
        <v>87091309161.886002</v>
      </c>
      <c r="AR149" s="58">
        <f t="shared" si="477"/>
        <v>86814368129.755096</v>
      </c>
      <c r="AS149" s="58">
        <f t="shared" si="477"/>
        <v>87340254104.343216</v>
      </c>
      <c r="AT149" s="58">
        <f t="shared" si="477"/>
        <v>88276264872.072372</v>
      </c>
    </row>
    <row r="150" spans="10:49" x14ac:dyDescent="0.2">
      <c r="AM150" s="54" t="s">
        <v>131</v>
      </c>
      <c r="AN150" s="60">
        <f>AN129</f>
        <v>91232890574.252106</v>
      </c>
      <c r="AO150" s="60">
        <f t="shared" si="477"/>
        <v>94191966253.322205</v>
      </c>
      <c r="AP150" s="60">
        <f t="shared" si="477"/>
        <v>95502439479.113754</v>
      </c>
      <c r="AQ150" s="60">
        <f t="shared" si="477"/>
        <v>95583857510.597443</v>
      </c>
      <c r="AR150" s="60">
        <f t="shared" si="477"/>
        <v>94601204213.53006</v>
      </c>
      <c r="AS150" s="60">
        <f t="shared" si="477"/>
        <v>93723877672.006226</v>
      </c>
      <c r="AT150" s="60">
        <f t="shared" si="477"/>
        <v>92147799780.514526</v>
      </c>
    </row>
    <row r="151" spans="10:49" ht="13.5" thickBot="1" x14ac:dyDescent="0.25">
      <c r="AM151" s="50" t="s">
        <v>130</v>
      </c>
      <c r="AN151" s="62">
        <f>AN144</f>
        <v>16798490368.176128</v>
      </c>
      <c r="AO151" s="62">
        <f t="shared" ref="AO151:AT151" si="478">AO144</f>
        <v>17003092352.971043</v>
      </c>
      <c r="AP151" s="62">
        <f t="shared" si="478"/>
        <v>16941019390.330431</v>
      </c>
      <c r="AQ151" s="62">
        <f t="shared" si="478"/>
        <v>16774887304.902081</v>
      </c>
      <c r="AR151" s="62">
        <f t="shared" si="478"/>
        <v>16487396510.834957</v>
      </c>
      <c r="AS151" s="62">
        <f t="shared" si="478"/>
        <v>16148261940.269999</v>
      </c>
      <c r="AT151" s="62">
        <f t="shared" si="478"/>
        <v>15671637695.168047</v>
      </c>
      <c r="AV151" t="s">
        <v>189</v>
      </c>
    </row>
    <row r="152" spans="10:49" ht="13.5" thickBot="1" x14ac:dyDescent="0.25">
      <c r="AM152" s="46" t="s">
        <v>97</v>
      </c>
      <c r="AN152" s="63">
        <f>SUM(AN149:AN151)</f>
        <v>179364047971.19543</v>
      </c>
      <c r="AO152" s="63">
        <f t="shared" ref="AO152:AT152" si="479">SUM(AO149:AO151)</f>
        <v>189732872035.89499</v>
      </c>
      <c r="AP152" s="63">
        <f t="shared" si="479"/>
        <v>197191123648.86472</v>
      </c>
      <c r="AQ152" s="63">
        <f t="shared" si="479"/>
        <v>199450053977.38553</v>
      </c>
      <c r="AR152" s="63">
        <f t="shared" si="479"/>
        <v>197902968854.12012</v>
      </c>
      <c r="AS152" s="63">
        <f t="shared" si="479"/>
        <v>197212393716.61942</v>
      </c>
      <c r="AT152" s="63">
        <f t="shared" si="479"/>
        <v>196095702347.75497</v>
      </c>
      <c r="AU152" s="59">
        <f>AT152-AN152</f>
        <v>16731654376.55954</v>
      </c>
      <c r="AV152" s="103">
        <f>AT152/AN152</f>
        <v>1.0932832112444659</v>
      </c>
      <c r="AW152">
        <v>1780584278858.0862</v>
      </c>
    </row>
    <row r="165" spans="10:10" x14ac:dyDescent="0.2">
      <c r="J165" t="str">
        <f>N56</f>
        <v>2030年</v>
      </c>
    </row>
    <row r="183" spans="10:46" x14ac:dyDescent="0.2">
      <c r="J183" t="str">
        <f>O56</f>
        <v>2035年</v>
      </c>
    </row>
    <row r="184" spans="10:46" x14ac:dyDescent="0.2">
      <c r="AM184" t="s">
        <v>133</v>
      </c>
    </row>
    <row r="185" spans="10:46" x14ac:dyDescent="0.2">
      <c r="AM185" s="53"/>
      <c r="AN185" s="64">
        <v>2010</v>
      </c>
      <c r="AO185" s="64">
        <v>2015</v>
      </c>
      <c r="AP185" s="64">
        <v>2020</v>
      </c>
      <c r="AQ185" s="64">
        <v>2025</v>
      </c>
      <c r="AR185" s="64">
        <v>2030</v>
      </c>
      <c r="AS185" s="64">
        <v>2035</v>
      </c>
      <c r="AT185" s="64">
        <v>2040</v>
      </c>
    </row>
    <row r="186" spans="10:46" x14ac:dyDescent="0.2">
      <c r="AM186" s="53" t="str">
        <f t="shared" ref="AM186:AT193" si="480">AK17</f>
        <v>要介護5</v>
      </c>
      <c r="AN186" s="53">
        <f t="shared" si="480"/>
        <v>2828.9717959291829</v>
      </c>
      <c r="AO186" s="53">
        <f t="shared" si="480"/>
        <v>3706.9190509481541</v>
      </c>
      <c r="AP186" s="53">
        <f t="shared" si="480"/>
        <v>4605.3437114007047</v>
      </c>
      <c r="AQ186" s="53">
        <f t="shared" si="480"/>
        <v>5471.7822251771458</v>
      </c>
      <c r="AR186" s="53">
        <f t="shared" si="480"/>
        <v>6346.3575987609556</v>
      </c>
      <c r="AS186" s="53">
        <f t="shared" si="480"/>
        <v>7236.8975938113317</v>
      </c>
      <c r="AT186" s="53">
        <f t="shared" si="480"/>
        <v>7203.4872521499256</v>
      </c>
    </row>
    <row r="187" spans="10:46" x14ac:dyDescent="0.2">
      <c r="AM187" s="53" t="str">
        <f t="shared" si="480"/>
        <v>要介護4</v>
      </c>
      <c r="AN187" s="53">
        <f t="shared" si="480"/>
        <v>3702.7453780568376</v>
      </c>
      <c r="AO187" s="53">
        <f t="shared" si="480"/>
        <v>4897.1253650412054</v>
      </c>
      <c r="AP187" s="53">
        <f t="shared" si="480"/>
        <v>6130.2868091335895</v>
      </c>
      <c r="AQ187" s="53">
        <f t="shared" si="480"/>
        <v>7323.4876826095988</v>
      </c>
      <c r="AR187" s="53">
        <f t="shared" si="480"/>
        <v>8524.5602253811885</v>
      </c>
      <c r="AS187" s="53">
        <f t="shared" si="480"/>
        <v>9746.4426932398001</v>
      </c>
      <c r="AT187" s="53">
        <f t="shared" si="480"/>
        <v>9687.9543690761711</v>
      </c>
    </row>
    <row r="188" spans="10:46" x14ac:dyDescent="0.2">
      <c r="AM188" s="53" t="str">
        <f t="shared" si="480"/>
        <v>要介護3</v>
      </c>
      <c r="AN188" s="53">
        <f t="shared" si="480"/>
        <v>3913.4572037387607</v>
      </c>
      <c r="AO188" s="53">
        <f t="shared" si="480"/>
        <v>5123.6548083189246</v>
      </c>
      <c r="AP188" s="53">
        <f t="shared" si="480"/>
        <v>6360.4294534647952</v>
      </c>
      <c r="AQ188" s="53">
        <f t="shared" si="480"/>
        <v>7540.8379757619505</v>
      </c>
      <c r="AR188" s="53">
        <f t="shared" si="480"/>
        <v>8676.8185895749702</v>
      </c>
      <c r="AS188" s="53">
        <f t="shared" si="480"/>
        <v>9780.033666371477</v>
      </c>
      <c r="AT188" s="53">
        <f t="shared" si="480"/>
        <v>9727.1940886472039</v>
      </c>
    </row>
    <row r="189" spans="10:46" ht="13.5" thickBot="1" x14ac:dyDescent="0.25">
      <c r="AM189" s="53" t="str">
        <f t="shared" si="480"/>
        <v>要介護2</v>
      </c>
      <c r="AN189" s="53">
        <f t="shared" si="480"/>
        <v>4787.1365850161674</v>
      </c>
      <c r="AO189" s="53">
        <f t="shared" si="480"/>
        <v>6158.8259833884913</v>
      </c>
      <c r="AP189" s="53">
        <f t="shared" si="480"/>
        <v>7537.4027369316045</v>
      </c>
      <c r="AQ189" s="53">
        <f t="shared" si="480"/>
        <v>8822.5934811000006</v>
      </c>
      <c r="AR189" s="53">
        <f t="shared" si="480"/>
        <v>9978.6992034086943</v>
      </c>
      <c r="AS189" s="53">
        <f t="shared" si="480"/>
        <v>11021.098751369864</v>
      </c>
      <c r="AT189" s="53">
        <f t="shared" si="480"/>
        <v>10983.471916256782</v>
      </c>
    </row>
    <row r="190" spans="10:46" x14ac:dyDescent="0.2">
      <c r="W190" s="73" t="s">
        <v>136</v>
      </c>
      <c r="X190" s="74" t="s">
        <v>137</v>
      </c>
      <c r="Y190" s="74" t="s">
        <v>138</v>
      </c>
      <c r="Z190" s="74" t="s">
        <v>172</v>
      </c>
      <c r="AA190" s="74" t="s">
        <v>173</v>
      </c>
      <c r="AB190" s="74" t="s">
        <v>176</v>
      </c>
      <c r="AC190" s="74">
        <v>2010</v>
      </c>
      <c r="AD190" s="74">
        <v>2015</v>
      </c>
      <c r="AE190" s="74">
        <v>2020</v>
      </c>
      <c r="AF190" s="74">
        <v>2025</v>
      </c>
      <c r="AG190" s="74">
        <v>2030</v>
      </c>
      <c r="AH190" s="74">
        <v>2035</v>
      </c>
      <c r="AI190" s="74">
        <v>2040</v>
      </c>
      <c r="AJ190" s="75" t="s">
        <v>174</v>
      </c>
      <c r="AM190" s="53" t="str">
        <f t="shared" si="480"/>
        <v>要介護1</v>
      </c>
      <c r="AN190" s="53">
        <f t="shared" si="480"/>
        <v>4706.1422352700838</v>
      </c>
      <c r="AO190" s="53">
        <f t="shared" si="480"/>
        <v>6009.7701379153796</v>
      </c>
      <c r="AP190" s="53">
        <f t="shared" si="480"/>
        <v>7314.897671413496</v>
      </c>
      <c r="AQ190" s="53">
        <f t="shared" si="480"/>
        <v>8497.7336006088917</v>
      </c>
      <c r="AR190" s="53">
        <f t="shared" si="480"/>
        <v>9454.2807120025664</v>
      </c>
      <c r="AS190" s="53">
        <f t="shared" si="480"/>
        <v>10203.393395161911</v>
      </c>
      <c r="AT190" s="53">
        <f t="shared" si="480"/>
        <v>10193.347996378539</v>
      </c>
    </row>
    <row r="191" spans="10:46" x14ac:dyDescent="0.2">
      <c r="W191" s="76">
        <f>O1</f>
        <v>0</v>
      </c>
      <c r="X191" s="77">
        <f>M1</f>
        <v>0</v>
      </c>
      <c r="Y191" s="77">
        <f>K1</f>
        <v>0</v>
      </c>
      <c r="Z191" s="77" t="s">
        <v>139</v>
      </c>
      <c r="AA191" s="77" t="s">
        <v>140</v>
      </c>
      <c r="AB191" s="77" t="s">
        <v>177</v>
      </c>
      <c r="AC191" s="70">
        <f t="shared" ref="AC191:AI193" si="481">AN113</f>
        <v>4702.5470999999998</v>
      </c>
      <c r="AD191" s="70">
        <f t="shared" si="481"/>
        <v>5176.9622199999994</v>
      </c>
      <c r="AE191" s="70">
        <f t="shared" si="481"/>
        <v>5584.1351400000003</v>
      </c>
      <c r="AF191" s="70">
        <f t="shared" si="481"/>
        <v>5738.2759700000006</v>
      </c>
      <c r="AG191" s="70">
        <f t="shared" si="481"/>
        <v>5720.5493800000004</v>
      </c>
      <c r="AH191" s="70">
        <f t="shared" si="481"/>
        <v>5754.8490999999995</v>
      </c>
      <c r="AI191" s="70">
        <f t="shared" si="481"/>
        <v>5815.2345599999999</v>
      </c>
      <c r="AJ191" s="78">
        <f>AI191/AC191</f>
        <v>1.2366137831984714</v>
      </c>
      <c r="AM191" s="53" t="str">
        <f t="shared" si="480"/>
        <v>要支援2</v>
      </c>
      <c r="AN191" s="53">
        <f t="shared" si="480"/>
        <v>2510.7359073291382</v>
      </c>
      <c r="AO191" s="53">
        <f t="shared" si="480"/>
        <v>3127.4625180423086</v>
      </c>
      <c r="AP191" s="53">
        <f t="shared" si="480"/>
        <v>3725.3522414202462</v>
      </c>
      <c r="AQ191" s="53">
        <f t="shared" si="480"/>
        <v>4239.6500822839198</v>
      </c>
      <c r="AR191" s="53">
        <f t="shared" si="480"/>
        <v>4597.7899133581759</v>
      </c>
      <c r="AS191" s="53">
        <f t="shared" si="480"/>
        <v>4835.3402754053077</v>
      </c>
      <c r="AT191" s="53">
        <f t="shared" si="480"/>
        <v>4854.6268763066628</v>
      </c>
    </row>
    <row r="192" spans="10:46" x14ac:dyDescent="0.2">
      <c r="W192" s="76">
        <f>W191</f>
        <v>0</v>
      </c>
      <c r="X192" s="77">
        <f>X191</f>
        <v>0</v>
      </c>
      <c r="Y192" s="77">
        <f>Y191</f>
        <v>0</v>
      </c>
      <c r="Z192" s="77" t="s">
        <v>139</v>
      </c>
      <c r="AA192" s="77" t="s">
        <v>142</v>
      </c>
      <c r="AB192" s="77" t="s">
        <v>177</v>
      </c>
      <c r="AC192" s="70">
        <f t="shared" si="481"/>
        <v>131.75693000000001</v>
      </c>
      <c r="AD192" s="70">
        <f t="shared" si="481"/>
        <v>145.64359000000002</v>
      </c>
      <c r="AE192" s="70">
        <f t="shared" si="481"/>
        <v>159.32006000000001</v>
      </c>
      <c r="AF192" s="70">
        <f t="shared" si="481"/>
        <v>164.01094000000001</v>
      </c>
      <c r="AG192" s="70">
        <f t="shared" si="481"/>
        <v>162.96888999999999</v>
      </c>
      <c r="AH192" s="70">
        <f t="shared" si="481"/>
        <v>164.30912000000001</v>
      </c>
      <c r="AI192" s="70">
        <f t="shared" si="481"/>
        <v>167.35828000000001</v>
      </c>
      <c r="AJ192" s="78">
        <f t="shared" ref="AJ192:AJ220" si="482">AI192/AC192</f>
        <v>1.2702047626640967</v>
      </c>
      <c r="AM192" s="53" t="str">
        <f t="shared" si="480"/>
        <v>要支援1</v>
      </c>
      <c r="AN192" s="53">
        <f t="shared" si="480"/>
        <v>1968.8243274883673</v>
      </c>
      <c r="AO192" s="53">
        <f t="shared" si="480"/>
        <v>2439.6403406899231</v>
      </c>
      <c r="AP192" s="53">
        <f t="shared" si="480"/>
        <v>2888.6549042203451</v>
      </c>
      <c r="AQ192" s="53">
        <f t="shared" si="480"/>
        <v>3249.9277364969184</v>
      </c>
      <c r="AR192" s="53">
        <f t="shared" si="480"/>
        <v>3452.7803313676859</v>
      </c>
      <c r="AS192" s="53">
        <f t="shared" si="480"/>
        <v>3559.5754225032847</v>
      </c>
      <c r="AT192" s="53">
        <f t="shared" si="480"/>
        <v>3599.7914152430931</v>
      </c>
    </row>
    <row r="193" spans="10:48" x14ac:dyDescent="0.2">
      <c r="W193" s="76">
        <f t="shared" ref="W193:Y208" si="483">W192</f>
        <v>0</v>
      </c>
      <c r="X193" s="77">
        <f t="shared" si="483"/>
        <v>0</v>
      </c>
      <c r="Y193" s="77">
        <f t="shared" si="483"/>
        <v>0</v>
      </c>
      <c r="Z193" s="77" t="s">
        <v>139</v>
      </c>
      <c r="AA193" s="77" t="s">
        <v>144</v>
      </c>
      <c r="AB193" s="77" t="s">
        <v>177</v>
      </c>
      <c r="AC193" s="70">
        <f>AN115</f>
        <v>4834.3040299999993</v>
      </c>
      <c r="AD193" s="70">
        <f t="shared" si="481"/>
        <v>5322.6058099999991</v>
      </c>
      <c r="AE193" s="70">
        <f t="shared" si="481"/>
        <v>5743.4552000000003</v>
      </c>
      <c r="AF193" s="70">
        <f t="shared" si="481"/>
        <v>5902.2869100000007</v>
      </c>
      <c r="AG193" s="70">
        <f t="shared" si="481"/>
        <v>5883.5182700000005</v>
      </c>
      <c r="AH193" s="70">
        <f t="shared" si="481"/>
        <v>5919.1582199999993</v>
      </c>
      <c r="AI193" s="70">
        <f t="shared" si="481"/>
        <v>5982.5928400000003</v>
      </c>
      <c r="AJ193" s="78">
        <f t="shared" si="482"/>
        <v>1.2375292912638762</v>
      </c>
      <c r="AM193" s="53" t="str">
        <f t="shared" si="480"/>
        <v>合計</v>
      </c>
      <c r="AN193" s="53">
        <f t="shared" si="480"/>
        <v>24418.013432828538</v>
      </c>
      <c r="AO193" s="53">
        <f t="shared" si="480"/>
        <v>31463.398204344387</v>
      </c>
      <c r="AP193" s="53">
        <f t="shared" si="480"/>
        <v>38562.367527984788</v>
      </c>
      <c r="AQ193" s="53">
        <f t="shared" si="480"/>
        <v>45146.01278403843</v>
      </c>
      <c r="AR193" s="53">
        <f t="shared" si="480"/>
        <v>51031.286573854239</v>
      </c>
      <c r="AS193" s="53">
        <f t="shared" si="480"/>
        <v>56382.781797862976</v>
      </c>
      <c r="AT193" s="53">
        <f t="shared" si="480"/>
        <v>56249.873914058378</v>
      </c>
    </row>
    <row r="194" spans="10:48" x14ac:dyDescent="0.2">
      <c r="W194" s="76">
        <f t="shared" si="483"/>
        <v>0</v>
      </c>
      <c r="X194" s="77">
        <f t="shared" si="483"/>
        <v>0</v>
      </c>
      <c r="Y194" s="77">
        <f t="shared" si="483"/>
        <v>0</v>
      </c>
      <c r="Z194" s="77" t="s">
        <v>139</v>
      </c>
      <c r="AA194" s="77" t="s">
        <v>141</v>
      </c>
      <c r="AB194" s="77" t="s">
        <v>177</v>
      </c>
      <c r="AC194" s="70">
        <f>AY113</f>
        <v>6236.9475000000002</v>
      </c>
      <c r="AD194" s="70">
        <f t="shared" ref="AD194:AI196" si="484">AZ113</f>
        <v>6511.5750600000001</v>
      </c>
      <c r="AE194" s="70">
        <f t="shared" si="484"/>
        <v>6667.2942700000003</v>
      </c>
      <c r="AF194" s="70">
        <f t="shared" si="484"/>
        <v>6718.9581099999996</v>
      </c>
      <c r="AG194" s="70">
        <f t="shared" si="484"/>
        <v>6682.7943099999993</v>
      </c>
      <c r="AH194" s="70">
        <f t="shared" si="484"/>
        <v>6646.8140100000001</v>
      </c>
      <c r="AI194" s="70">
        <f t="shared" si="484"/>
        <v>6555.7645699999994</v>
      </c>
      <c r="AJ194" s="78">
        <f t="shared" si="482"/>
        <v>1.0511174849555811</v>
      </c>
      <c r="AP194" s="65">
        <f>AP193/AP193</f>
        <v>1</v>
      </c>
      <c r="AQ194" s="65">
        <f>AQ193/AP193</f>
        <v>1.1707272057732419</v>
      </c>
      <c r="AR194" s="65">
        <f>AR193/AP193</f>
        <v>1.3233442302737437</v>
      </c>
      <c r="AS194" s="65">
        <f>AS193/AP193</f>
        <v>1.4621192995203387</v>
      </c>
      <c r="AT194" s="65">
        <f>AT193/AP193</f>
        <v>1.4586727299157067</v>
      </c>
    </row>
    <row r="195" spans="10:48" x14ac:dyDescent="0.2">
      <c r="W195" s="76">
        <f t="shared" si="483"/>
        <v>0</v>
      </c>
      <c r="X195" s="77">
        <f t="shared" si="483"/>
        <v>0</v>
      </c>
      <c r="Y195" s="77">
        <f t="shared" si="483"/>
        <v>0</v>
      </c>
      <c r="Z195" s="77" t="s">
        <v>139</v>
      </c>
      <c r="AA195" s="77" t="s">
        <v>143</v>
      </c>
      <c r="AB195" s="77" t="s">
        <v>177</v>
      </c>
      <c r="AC195" s="70">
        <f>AY114</f>
        <v>18543.891919999998</v>
      </c>
      <c r="AD195" s="70">
        <f t="shared" si="484"/>
        <v>19073.013740000002</v>
      </c>
      <c r="AE195" s="70">
        <f t="shared" si="484"/>
        <v>19273.247589999999</v>
      </c>
      <c r="AF195" s="70">
        <f t="shared" si="484"/>
        <v>19243.698660000002</v>
      </c>
      <c r="AG195" s="70">
        <f t="shared" si="484"/>
        <v>19012.952430000001</v>
      </c>
      <c r="AH195" s="70">
        <f t="shared" si="484"/>
        <v>18810.631740000001</v>
      </c>
      <c r="AI195" s="70">
        <f t="shared" si="484"/>
        <v>18473.58411</v>
      </c>
      <c r="AJ195" s="78">
        <f t="shared" si="482"/>
        <v>0.99620857313538536</v>
      </c>
      <c r="AM195" t="s">
        <v>134</v>
      </c>
    </row>
    <row r="196" spans="10:48" x14ac:dyDescent="0.2">
      <c r="W196" s="76">
        <f t="shared" si="483"/>
        <v>0</v>
      </c>
      <c r="X196" s="77">
        <f t="shared" si="483"/>
        <v>0</v>
      </c>
      <c r="Y196" s="77">
        <f t="shared" si="483"/>
        <v>0</v>
      </c>
      <c r="Z196" s="77" t="s">
        <v>139</v>
      </c>
      <c r="AA196" s="77" t="s">
        <v>145</v>
      </c>
      <c r="AB196" s="77" t="s">
        <v>177</v>
      </c>
      <c r="AC196" s="70">
        <f>AY115</f>
        <v>24780.839419999997</v>
      </c>
      <c r="AD196" s="70">
        <f t="shared" si="484"/>
        <v>25584.588800000001</v>
      </c>
      <c r="AE196" s="70">
        <f t="shared" si="484"/>
        <v>25940.541859999998</v>
      </c>
      <c r="AF196" s="70">
        <f t="shared" si="484"/>
        <v>25962.656770000001</v>
      </c>
      <c r="AG196" s="70">
        <f t="shared" si="484"/>
        <v>25695.746740000002</v>
      </c>
      <c r="AH196" s="70">
        <f t="shared" si="484"/>
        <v>25457.445749999999</v>
      </c>
      <c r="AI196" s="70">
        <f t="shared" si="484"/>
        <v>25029.348679999999</v>
      </c>
      <c r="AJ196" s="78">
        <f t="shared" si="482"/>
        <v>1.0100282825689688</v>
      </c>
      <c r="AM196" s="53"/>
      <c r="AN196" s="64">
        <v>2010</v>
      </c>
      <c r="AO196" s="64">
        <v>2015</v>
      </c>
      <c r="AP196" s="64">
        <v>2020</v>
      </c>
      <c r="AQ196" s="64">
        <v>2025</v>
      </c>
      <c r="AR196" s="64">
        <v>2030</v>
      </c>
      <c r="AS196" s="64">
        <v>2035</v>
      </c>
      <c r="AT196" s="64">
        <v>2040</v>
      </c>
    </row>
    <row r="197" spans="10:48" x14ac:dyDescent="0.2">
      <c r="W197" s="76">
        <f t="shared" si="483"/>
        <v>0</v>
      </c>
      <c r="X197" s="77">
        <f t="shared" si="483"/>
        <v>0</v>
      </c>
      <c r="Y197" s="77">
        <f t="shared" si="483"/>
        <v>0</v>
      </c>
      <c r="Z197" s="77" t="s">
        <v>139</v>
      </c>
      <c r="AA197" s="77" t="s">
        <v>175</v>
      </c>
      <c r="AB197" s="77" t="s">
        <v>177</v>
      </c>
      <c r="AC197" s="70">
        <f t="shared" ref="AC197:AI197" si="485">AN135</f>
        <v>5830.4974700000002</v>
      </c>
      <c r="AD197" s="70">
        <f t="shared" si="485"/>
        <v>5901.5116699999999</v>
      </c>
      <c r="AE197" s="70">
        <f t="shared" si="485"/>
        <v>5879.9670999999998</v>
      </c>
      <c r="AF197" s="70">
        <f t="shared" si="485"/>
        <v>5822.3052100000004</v>
      </c>
      <c r="AG197" s="70">
        <f t="shared" si="485"/>
        <v>5722.5215800000005</v>
      </c>
      <c r="AH197" s="70">
        <f t="shared" si="485"/>
        <v>5604.8131899999998</v>
      </c>
      <c r="AI197" s="70">
        <f t="shared" si="485"/>
        <v>5439.3842500000001</v>
      </c>
      <c r="AJ197" s="78">
        <f t="shared" si="482"/>
        <v>0.93291940833309372</v>
      </c>
      <c r="AM197" s="52" t="s">
        <v>120</v>
      </c>
      <c r="AN197" s="38"/>
      <c r="AO197" s="38"/>
      <c r="AP197" s="38"/>
      <c r="AQ197" s="38"/>
      <c r="AR197" s="38"/>
      <c r="AS197" s="38"/>
      <c r="AT197" s="38"/>
    </row>
    <row r="198" spans="10:48" x14ac:dyDescent="0.2">
      <c r="W198" s="76">
        <f t="shared" si="483"/>
        <v>0</v>
      </c>
      <c r="X198" s="77">
        <f t="shared" si="483"/>
        <v>0</v>
      </c>
      <c r="Y198" s="77">
        <f t="shared" si="483"/>
        <v>0</v>
      </c>
      <c r="Z198" s="77" t="s">
        <v>139</v>
      </c>
      <c r="AA198" s="77" t="s">
        <v>170</v>
      </c>
      <c r="AB198" s="77" t="s">
        <v>177</v>
      </c>
      <c r="AC198" s="70">
        <f t="shared" ref="AC198:AI199" si="486">U5</f>
        <v>4702.5470999999998</v>
      </c>
      <c r="AD198" s="70">
        <f t="shared" si="486"/>
        <v>5026.8303156199991</v>
      </c>
      <c r="AE198" s="70">
        <f t="shared" si="486"/>
        <v>5260.2553018799999</v>
      </c>
      <c r="AF198" s="70">
        <f t="shared" si="486"/>
        <v>5239.0459606100003</v>
      </c>
      <c r="AG198" s="70">
        <f t="shared" si="486"/>
        <v>5056.9656519200007</v>
      </c>
      <c r="AH198" s="70">
        <f t="shared" si="486"/>
        <v>4920.3959804999995</v>
      </c>
      <c r="AI198" s="70">
        <f t="shared" si="486"/>
        <v>4803.38374656</v>
      </c>
      <c r="AJ198" s="78">
        <f t="shared" si="482"/>
        <v>1.0214429849219373</v>
      </c>
      <c r="AM198" s="52" t="s">
        <v>121</v>
      </c>
      <c r="AN198" s="52">
        <f>365*AN197</f>
        <v>0</v>
      </c>
      <c r="AO198" s="52">
        <f t="shared" ref="AO198:AT198" si="487">365*AO197</f>
        <v>0</v>
      </c>
      <c r="AP198" s="52">
        <f t="shared" si="487"/>
        <v>0</v>
      </c>
      <c r="AQ198" s="52">
        <f t="shared" si="487"/>
        <v>0</v>
      </c>
      <c r="AR198" s="52">
        <f t="shared" si="487"/>
        <v>0</v>
      </c>
      <c r="AS198" s="52">
        <f t="shared" si="487"/>
        <v>0</v>
      </c>
      <c r="AT198" s="52">
        <f t="shared" si="487"/>
        <v>0</v>
      </c>
    </row>
    <row r="199" spans="10:48" x14ac:dyDescent="0.2">
      <c r="W199" s="76">
        <f t="shared" si="483"/>
        <v>0</v>
      </c>
      <c r="X199" s="77">
        <f t="shared" si="483"/>
        <v>0</v>
      </c>
      <c r="Y199" s="77">
        <f t="shared" si="483"/>
        <v>0</v>
      </c>
      <c r="Z199" s="77" t="s">
        <v>139</v>
      </c>
      <c r="AA199" s="77" t="s">
        <v>171</v>
      </c>
      <c r="AB199" s="77" t="s">
        <v>177</v>
      </c>
      <c r="AC199" s="70">
        <f t="shared" si="486"/>
        <v>6236.9475000000002</v>
      </c>
      <c r="AD199" s="70">
        <f t="shared" si="486"/>
        <v>6283.6699329000003</v>
      </c>
      <c r="AE199" s="70">
        <f t="shared" si="486"/>
        <v>6200.5836711000002</v>
      </c>
      <c r="AF199" s="70">
        <f t="shared" si="486"/>
        <v>6013.4675084499995</v>
      </c>
      <c r="AG199" s="70">
        <f t="shared" si="486"/>
        <v>5747.203106599999</v>
      </c>
      <c r="AH199" s="70">
        <f t="shared" si="486"/>
        <v>5483.6215582499999</v>
      </c>
      <c r="AI199" s="70">
        <f t="shared" si="486"/>
        <v>5179.0540102999994</v>
      </c>
      <c r="AJ199" s="78">
        <f t="shared" si="482"/>
        <v>0.83038281311490902</v>
      </c>
    </row>
    <row r="200" spans="10:48" x14ac:dyDescent="0.2">
      <c r="W200" s="76">
        <f t="shared" si="483"/>
        <v>0</v>
      </c>
      <c r="X200" s="77">
        <f t="shared" si="483"/>
        <v>0</v>
      </c>
      <c r="Y200" s="77">
        <f t="shared" si="483"/>
        <v>0</v>
      </c>
      <c r="Z200" s="77" t="s">
        <v>146</v>
      </c>
      <c r="AA200" s="77" t="s">
        <v>147</v>
      </c>
      <c r="AB200" s="77" t="s">
        <v>177</v>
      </c>
      <c r="AC200" s="70">
        <f>AN186</f>
        <v>2828.9717959291829</v>
      </c>
      <c r="AD200" s="70">
        <f t="shared" ref="AD200:AI207" si="488">AO186</f>
        <v>3706.9190509481541</v>
      </c>
      <c r="AE200" s="70">
        <f t="shared" si="488"/>
        <v>4605.3437114007047</v>
      </c>
      <c r="AF200" s="70">
        <f t="shared" si="488"/>
        <v>5471.7822251771458</v>
      </c>
      <c r="AG200" s="70">
        <f t="shared" si="488"/>
        <v>6346.3575987609556</v>
      </c>
      <c r="AH200" s="70">
        <f t="shared" si="488"/>
        <v>7236.8975938113317</v>
      </c>
      <c r="AI200" s="70">
        <f t="shared" si="488"/>
        <v>7203.4872521499256</v>
      </c>
      <c r="AJ200" s="78">
        <f t="shared" si="482"/>
        <v>2.5463269950289207</v>
      </c>
      <c r="AM200" t="s">
        <v>135</v>
      </c>
    </row>
    <row r="201" spans="10:48" x14ac:dyDescent="0.2">
      <c r="J201" t="str">
        <f>P56</f>
        <v>2040年</v>
      </c>
      <c r="W201" s="76">
        <f t="shared" si="483"/>
        <v>0</v>
      </c>
      <c r="X201" s="77">
        <f t="shared" si="483"/>
        <v>0</v>
      </c>
      <c r="Y201" s="77">
        <f t="shared" si="483"/>
        <v>0</v>
      </c>
      <c r="Z201" s="77" t="s">
        <v>146</v>
      </c>
      <c r="AA201" s="77" t="s">
        <v>148</v>
      </c>
      <c r="AB201" s="77" t="s">
        <v>177</v>
      </c>
      <c r="AC201" s="70">
        <f t="shared" ref="AC201:AC207" si="489">AN187</f>
        <v>3702.7453780568376</v>
      </c>
      <c r="AD201" s="70">
        <f t="shared" si="488"/>
        <v>4897.1253650412054</v>
      </c>
      <c r="AE201" s="70">
        <f t="shared" si="488"/>
        <v>6130.2868091335895</v>
      </c>
      <c r="AF201" s="70">
        <f t="shared" si="488"/>
        <v>7323.4876826095988</v>
      </c>
      <c r="AG201" s="70">
        <f t="shared" si="488"/>
        <v>8524.5602253811885</v>
      </c>
      <c r="AH201" s="70">
        <f t="shared" si="488"/>
        <v>9746.4426932398001</v>
      </c>
      <c r="AI201" s="70">
        <f t="shared" si="488"/>
        <v>9687.9543690761711</v>
      </c>
      <c r="AJ201" s="78">
        <f t="shared" si="482"/>
        <v>2.6164246741050041</v>
      </c>
      <c r="AM201" s="53"/>
      <c r="AN201" s="64">
        <v>2010</v>
      </c>
      <c r="AO201" s="64">
        <v>2015</v>
      </c>
      <c r="AP201" s="64">
        <v>2020</v>
      </c>
      <c r="AQ201" s="64">
        <v>2025</v>
      </c>
      <c r="AR201" s="64">
        <v>2030</v>
      </c>
      <c r="AS201" s="64">
        <v>2035</v>
      </c>
      <c r="AT201" s="64">
        <v>2040</v>
      </c>
    </row>
    <row r="202" spans="10:48" x14ac:dyDescent="0.2">
      <c r="W202" s="76">
        <f t="shared" si="483"/>
        <v>0</v>
      </c>
      <c r="X202" s="77">
        <f t="shared" si="483"/>
        <v>0</v>
      </c>
      <c r="Y202" s="77">
        <f t="shared" si="483"/>
        <v>0</v>
      </c>
      <c r="Z202" s="77" t="s">
        <v>146</v>
      </c>
      <c r="AA202" s="77" t="s">
        <v>149</v>
      </c>
      <c r="AB202" s="77" t="s">
        <v>177</v>
      </c>
      <c r="AC202" s="70">
        <f t="shared" si="489"/>
        <v>3913.4572037387607</v>
      </c>
      <c r="AD202" s="70">
        <f t="shared" si="488"/>
        <v>5123.6548083189246</v>
      </c>
      <c r="AE202" s="70">
        <f t="shared" si="488"/>
        <v>6360.4294534647952</v>
      </c>
      <c r="AF202" s="70">
        <f t="shared" si="488"/>
        <v>7540.8379757619505</v>
      </c>
      <c r="AG202" s="70">
        <f t="shared" si="488"/>
        <v>8676.8185895749702</v>
      </c>
      <c r="AH202" s="70">
        <f t="shared" si="488"/>
        <v>9780.033666371477</v>
      </c>
      <c r="AI202" s="70">
        <f t="shared" si="488"/>
        <v>9727.1940886472039</v>
      </c>
      <c r="AJ202" s="78">
        <f t="shared" si="482"/>
        <v>2.4855756897901506</v>
      </c>
      <c r="AM202" s="52"/>
      <c r="AN202" s="52">
        <f>AN193*AN198</f>
        <v>0</v>
      </c>
      <c r="AO202" s="52">
        <f t="shared" ref="AO202:AT202" si="490">AO193*AO198</f>
        <v>0</v>
      </c>
      <c r="AP202" s="52">
        <f t="shared" si="490"/>
        <v>0</v>
      </c>
      <c r="AQ202" s="52">
        <f t="shared" si="490"/>
        <v>0</v>
      </c>
      <c r="AR202" s="52">
        <f t="shared" si="490"/>
        <v>0</v>
      </c>
      <c r="AS202" s="52">
        <f t="shared" si="490"/>
        <v>0</v>
      </c>
      <c r="AT202" s="52">
        <f t="shared" si="490"/>
        <v>0</v>
      </c>
      <c r="AU202">
        <f>AT202-AN202</f>
        <v>0</v>
      </c>
      <c r="AV202" s="65" t="e">
        <f>AU202/AN202</f>
        <v>#DIV/0!</v>
      </c>
    </row>
    <row r="203" spans="10:48" x14ac:dyDescent="0.2">
      <c r="W203" s="76">
        <f t="shared" si="483"/>
        <v>0</v>
      </c>
      <c r="X203" s="77">
        <f t="shared" si="483"/>
        <v>0</v>
      </c>
      <c r="Y203" s="77">
        <f t="shared" si="483"/>
        <v>0</v>
      </c>
      <c r="Z203" s="77" t="s">
        <v>146</v>
      </c>
      <c r="AA203" s="77" t="s">
        <v>150</v>
      </c>
      <c r="AB203" s="77" t="s">
        <v>177</v>
      </c>
      <c r="AC203" s="70">
        <f t="shared" si="489"/>
        <v>4787.1365850161674</v>
      </c>
      <c r="AD203" s="70">
        <f t="shared" si="488"/>
        <v>6158.8259833884913</v>
      </c>
      <c r="AE203" s="70">
        <f t="shared" si="488"/>
        <v>7537.4027369316045</v>
      </c>
      <c r="AF203" s="70">
        <f t="shared" si="488"/>
        <v>8822.5934811000006</v>
      </c>
      <c r="AG203" s="70">
        <f t="shared" si="488"/>
        <v>9978.6992034086943</v>
      </c>
      <c r="AH203" s="70">
        <f t="shared" si="488"/>
        <v>11021.098751369864</v>
      </c>
      <c r="AI203" s="70">
        <f t="shared" si="488"/>
        <v>10983.471916256782</v>
      </c>
      <c r="AJ203" s="78">
        <f t="shared" si="482"/>
        <v>2.2943719530867925</v>
      </c>
    </row>
    <row r="204" spans="10:48" x14ac:dyDescent="0.2">
      <c r="W204" s="76">
        <f t="shared" si="483"/>
        <v>0</v>
      </c>
      <c r="X204" s="77">
        <f t="shared" si="483"/>
        <v>0</v>
      </c>
      <c r="Y204" s="77">
        <f t="shared" si="483"/>
        <v>0</v>
      </c>
      <c r="Z204" s="77" t="s">
        <v>146</v>
      </c>
      <c r="AA204" s="77" t="s">
        <v>151</v>
      </c>
      <c r="AB204" s="77" t="s">
        <v>177</v>
      </c>
      <c r="AC204" s="70">
        <f t="shared" si="489"/>
        <v>4706.1422352700838</v>
      </c>
      <c r="AD204" s="70">
        <f t="shared" si="488"/>
        <v>6009.7701379153796</v>
      </c>
      <c r="AE204" s="70">
        <f t="shared" si="488"/>
        <v>7314.897671413496</v>
      </c>
      <c r="AF204" s="70">
        <f t="shared" si="488"/>
        <v>8497.7336006088917</v>
      </c>
      <c r="AG204" s="70">
        <f t="shared" si="488"/>
        <v>9454.2807120025664</v>
      </c>
      <c r="AH204" s="70">
        <f t="shared" si="488"/>
        <v>10203.393395161911</v>
      </c>
      <c r="AI204" s="70">
        <f t="shared" si="488"/>
        <v>10193.347996378539</v>
      </c>
      <c r="AJ204" s="78">
        <f t="shared" si="482"/>
        <v>2.1659668337231093</v>
      </c>
    </row>
    <row r="205" spans="10:48" x14ac:dyDescent="0.2">
      <c r="W205" s="76">
        <f t="shared" si="483"/>
        <v>0</v>
      </c>
      <c r="X205" s="77">
        <f t="shared" si="483"/>
        <v>0</v>
      </c>
      <c r="Y205" s="77">
        <f t="shared" si="483"/>
        <v>0</v>
      </c>
      <c r="Z205" s="77" t="s">
        <v>146</v>
      </c>
      <c r="AA205" s="77" t="s">
        <v>152</v>
      </c>
      <c r="AB205" s="77" t="s">
        <v>177</v>
      </c>
      <c r="AC205" s="70">
        <f t="shared" si="489"/>
        <v>2510.7359073291382</v>
      </c>
      <c r="AD205" s="70">
        <f t="shared" si="488"/>
        <v>3127.4625180423086</v>
      </c>
      <c r="AE205" s="70">
        <f t="shared" si="488"/>
        <v>3725.3522414202462</v>
      </c>
      <c r="AF205" s="70">
        <f t="shared" si="488"/>
        <v>4239.6500822839198</v>
      </c>
      <c r="AG205" s="70">
        <f t="shared" si="488"/>
        <v>4597.7899133581759</v>
      </c>
      <c r="AH205" s="70">
        <f t="shared" si="488"/>
        <v>4835.3402754053077</v>
      </c>
      <c r="AI205" s="70">
        <f t="shared" si="488"/>
        <v>4854.6268763066628</v>
      </c>
      <c r="AJ205" s="78">
        <f t="shared" si="482"/>
        <v>1.933547396257578</v>
      </c>
    </row>
    <row r="206" spans="10:48" x14ac:dyDescent="0.2">
      <c r="W206" s="76">
        <f t="shared" si="483"/>
        <v>0</v>
      </c>
      <c r="X206" s="77">
        <f t="shared" si="483"/>
        <v>0</v>
      </c>
      <c r="Y206" s="77">
        <f t="shared" si="483"/>
        <v>0</v>
      </c>
      <c r="Z206" s="77" t="s">
        <v>146</v>
      </c>
      <c r="AA206" s="77" t="s">
        <v>153</v>
      </c>
      <c r="AB206" s="77" t="s">
        <v>177</v>
      </c>
      <c r="AC206" s="70">
        <f t="shared" si="489"/>
        <v>1968.8243274883673</v>
      </c>
      <c r="AD206" s="70">
        <f t="shared" si="488"/>
        <v>2439.6403406899231</v>
      </c>
      <c r="AE206" s="70">
        <f t="shared" si="488"/>
        <v>2888.6549042203451</v>
      </c>
      <c r="AF206" s="70">
        <f t="shared" si="488"/>
        <v>3249.9277364969184</v>
      </c>
      <c r="AG206" s="70">
        <f t="shared" si="488"/>
        <v>3452.7803313676859</v>
      </c>
      <c r="AH206" s="70">
        <f t="shared" si="488"/>
        <v>3559.5754225032847</v>
      </c>
      <c r="AI206" s="70">
        <f t="shared" si="488"/>
        <v>3599.7914152430931</v>
      </c>
      <c r="AJ206" s="78">
        <f t="shared" si="482"/>
        <v>1.8283964521280338</v>
      </c>
    </row>
    <row r="207" spans="10:48" x14ac:dyDescent="0.2">
      <c r="W207" s="76">
        <f t="shared" si="483"/>
        <v>0</v>
      </c>
      <c r="X207" s="77">
        <f t="shared" si="483"/>
        <v>0</v>
      </c>
      <c r="Y207" s="77">
        <f t="shared" si="483"/>
        <v>0</v>
      </c>
      <c r="Z207" s="77" t="s">
        <v>146</v>
      </c>
      <c r="AA207" s="77" t="s">
        <v>154</v>
      </c>
      <c r="AB207" s="77" t="s">
        <v>177</v>
      </c>
      <c r="AC207" s="70">
        <f t="shared" si="489"/>
        <v>24418.013432828538</v>
      </c>
      <c r="AD207" s="70">
        <f t="shared" si="488"/>
        <v>31463.398204344387</v>
      </c>
      <c r="AE207" s="70">
        <f t="shared" si="488"/>
        <v>38562.367527984788</v>
      </c>
      <c r="AF207" s="70">
        <f t="shared" si="488"/>
        <v>45146.01278403843</v>
      </c>
      <c r="AG207" s="70">
        <f t="shared" si="488"/>
        <v>51031.286573854239</v>
      </c>
      <c r="AH207" s="70">
        <f t="shared" si="488"/>
        <v>56382.781797862976</v>
      </c>
      <c r="AI207" s="70">
        <f t="shared" si="488"/>
        <v>56249.873914058378</v>
      </c>
      <c r="AJ207" s="78">
        <f t="shared" si="482"/>
        <v>2.3036220398844498</v>
      </c>
    </row>
    <row r="208" spans="10:48" x14ac:dyDescent="0.2">
      <c r="W208" s="76">
        <f t="shared" si="483"/>
        <v>0</v>
      </c>
      <c r="X208" s="77">
        <f t="shared" si="483"/>
        <v>0</v>
      </c>
      <c r="Y208" s="77">
        <f t="shared" si="483"/>
        <v>0</v>
      </c>
      <c r="Z208" s="77" t="s">
        <v>155</v>
      </c>
      <c r="AA208" s="77" t="s">
        <v>156</v>
      </c>
      <c r="AB208" s="77" t="s">
        <v>177</v>
      </c>
      <c r="AC208" s="70">
        <f t="shared" ref="AC208:AI210" si="491">B25</f>
        <v>67666</v>
      </c>
      <c r="AD208" s="70">
        <f t="shared" si="491"/>
        <v>62878</v>
      </c>
      <c r="AE208" s="70">
        <f t="shared" si="491"/>
        <v>57099</v>
      </c>
      <c r="AF208" s="70">
        <f t="shared" si="491"/>
        <v>52991</v>
      </c>
      <c r="AG208" s="70">
        <f t="shared" si="491"/>
        <v>49503</v>
      </c>
      <c r="AH208" s="70">
        <f t="shared" si="491"/>
        <v>47208</v>
      </c>
      <c r="AI208" s="70">
        <f t="shared" si="491"/>
        <v>44980</v>
      </c>
      <c r="AJ208" s="78">
        <f t="shared" si="482"/>
        <v>0.66473561315875029</v>
      </c>
    </row>
    <row r="209" spans="10:36" x14ac:dyDescent="0.2">
      <c r="W209" s="76">
        <f t="shared" ref="W209:Y220" si="492">W208</f>
        <v>0</v>
      </c>
      <c r="X209" s="77">
        <f t="shared" si="492"/>
        <v>0</v>
      </c>
      <c r="Y209" s="77">
        <f t="shared" si="492"/>
        <v>0</v>
      </c>
      <c r="Z209" s="77" t="s">
        <v>155</v>
      </c>
      <c r="AA209" s="77" t="s">
        <v>157</v>
      </c>
      <c r="AB209" s="77" t="s">
        <v>177</v>
      </c>
      <c r="AC209" s="70">
        <f t="shared" si="491"/>
        <v>365200</v>
      </c>
      <c r="AD209" s="70">
        <f t="shared" si="491"/>
        <v>351461</v>
      </c>
      <c r="AE209" s="70">
        <f t="shared" si="491"/>
        <v>340825</v>
      </c>
      <c r="AF209" s="70">
        <f t="shared" si="491"/>
        <v>323685</v>
      </c>
      <c r="AG209" s="70">
        <f t="shared" si="491"/>
        <v>300406</v>
      </c>
      <c r="AH209" s="70">
        <f t="shared" si="491"/>
        <v>272982</v>
      </c>
      <c r="AI209" s="70">
        <f t="shared" si="491"/>
        <v>252633</v>
      </c>
      <c r="AJ209" s="78">
        <f t="shared" si="482"/>
        <v>0.69176615553121579</v>
      </c>
    </row>
    <row r="210" spans="10:36" x14ac:dyDescent="0.2">
      <c r="W210" s="76">
        <f t="shared" si="492"/>
        <v>0</v>
      </c>
      <c r="X210" s="77">
        <f t="shared" si="492"/>
        <v>0</v>
      </c>
      <c r="Y210" s="77">
        <f t="shared" si="492"/>
        <v>0</v>
      </c>
      <c r="Z210" s="77" t="s">
        <v>155</v>
      </c>
      <c r="AA210" s="77" t="s">
        <v>158</v>
      </c>
      <c r="AB210" s="77" t="s">
        <v>177</v>
      </c>
      <c r="AC210" s="70">
        <f t="shared" si="491"/>
        <v>144647</v>
      </c>
      <c r="AD210" s="70">
        <f t="shared" si="491"/>
        <v>157097</v>
      </c>
      <c r="AE210" s="70">
        <f t="shared" si="491"/>
        <v>161173</v>
      </c>
      <c r="AF210" s="70">
        <f t="shared" si="491"/>
        <v>166469</v>
      </c>
      <c r="AG210" s="70">
        <f t="shared" si="491"/>
        <v>174424</v>
      </c>
      <c r="AH210" s="70">
        <f t="shared" si="491"/>
        <v>184520</v>
      </c>
      <c r="AI210" s="70">
        <f t="shared" si="491"/>
        <v>186901</v>
      </c>
      <c r="AJ210" s="78">
        <f t="shared" si="482"/>
        <v>1.2921180529150276</v>
      </c>
    </row>
    <row r="211" spans="10:36" x14ac:dyDescent="0.2">
      <c r="W211" s="76">
        <f t="shared" si="492"/>
        <v>0</v>
      </c>
      <c r="X211" s="77">
        <f t="shared" si="492"/>
        <v>0</v>
      </c>
      <c r="Y211" s="77">
        <f t="shared" si="492"/>
        <v>0</v>
      </c>
      <c r="Z211" s="77" t="s">
        <v>155</v>
      </c>
      <c r="AA211" s="77" t="s">
        <v>159</v>
      </c>
      <c r="AB211" s="77" t="s">
        <v>177</v>
      </c>
      <c r="AC211" s="70">
        <f t="shared" ref="AC211:AI211" si="493">B29</f>
        <v>65488</v>
      </c>
      <c r="AD211" s="70">
        <f t="shared" si="493"/>
        <v>81085</v>
      </c>
      <c r="AE211" s="70">
        <f t="shared" si="493"/>
        <v>97093</v>
      </c>
      <c r="AF211" s="70">
        <f t="shared" si="493"/>
        <v>101789</v>
      </c>
      <c r="AG211" s="70">
        <f t="shared" si="493"/>
        <v>100105</v>
      </c>
      <c r="AH211" s="70">
        <f t="shared" si="493"/>
        <v>101930</v>
      </c>
      <c r="AI211" s="70">
        <f t="shared" si="493"/>
        <v>108113</v>
      </c>
      <c r="AJ211" s="78">
        <f t="shared" si="482"/>
        <v>1.6508826044466163</v>
      </c>
    </row>
    <row r="212" spans="10:36" x14ac:dyDescent="0.2">
      <c r="W212" s="76">
        <f t="shared" si="492"/>
        <v>0</v>
      </c>
      <c r="X212" s="77">
        <f t="shared" si="492"/>
        <v>0</v>
      </c>
      <c r="Y212" s="77">
        <f t="shared" si="492"/>
        <v>0</v>
      </c>
      <c r="Z212" s="77" t="s">
        <v>155</v>
      </c>
      <c r="AA212" s="77" t="s">
        <v>160</v>
      </c>
      <c r="AB212" s="77" t="s">
        <v>177</v>
      </c>
      <c r="AC212" s="70">
        <f t="shared" ref="AC212:AI212" si="494">B5</f>
        <v>577513</v>
      </c>
      <c r="AD212" s="70">
        <f t="shared" si="494"/>
        <v>571436</v>
      </c>
      <c r="AE212" s="70">
        <f t="shared" si="494"/>
        <v>559097</v>
      </c>
      <c r="AF212" s="70">
        <f t="shared" si="494"/>
        <v>543145</v>
      </c>
      <c r="AG212" s="70">
        <f t="shared" si="494"/>
        <v>524333</v>
      </c>
      <c r="AH212" s="70">
        <f t="shared" si="494"/>
        <v>504710</v>
      </c>
      <c r="AI212" s="70">
        <f t="shared" si="494"/>
        <v>484514</v>
      </c>
      <c r="AJ212" s="78">
        <f t="shared" si="482"/>
        <v>0.83896639556165831</v>
      </c>
    </row>
    <row r="213" spans="10:36" x14ac:dyDescent="0.2">
      <c r="W213" s="76">
        <f t="shared" si="492"/>
        <v>0</v>
      </c>
      <c r="X213" s="77">
        <f t="shared" si="492"/>
        <v>0</v>
      </c>
      <c r="Y213" s="77">
        <f t="shared" si="492"/>
        <v>0</v>
      </c>
      <c r="Z213" s="77" t="s">
        <v>155</v>
      </c>
      <c r="AA213" s="77" t="s">
        <v>161</v>
      </c>
      <c r="AB213" s="77" t="s">
        <v>178</v>
      </c>
      <c r="AC213" s="72">
        <f t="shared" ref="AC213:AI215" si="495">B86</f>
        <v>11.716792522419409</v>
      </c>
      <c r="AD213" s="72">
        <f t="shared" si="495"/>
        <v>11.003506954409591</v>
      </c>
      <c r="AE213" s="72">
        <f t="shared" si="495"/>
        <v>10.212718007787558</v>
      </c>
      <c r="AF213" s="72">
        <f t="shared" si="495"/>
        <v>9.7563265794585234</v>
      </c>
      <c r="AG213" s="72">
        <f t="shared" si="495"/>
        <v>9.4411375976717089</v>
      </c>
      <c r="AH213" s="72">
        <f t="shared" si="495"/>
        <v>9.3534901230409542</v>
      </c>
      <c r="AI213" s="72">
        <f t="shared" si="495"/>
        <v>9.2835294748964952</v>
      </c>
      <c r="AJ213" s="78">
        <f t="shared" si="482"/>
        <v>0.79232686395470386</v>
      </c>
    </row>
    <row r="214" spans="10:36" x14ac:dyDescent="0.2">
      <c r="W214" s="76">
        <f t="shared" si="492"/>
        <v>0</v>
      </c>
      <c r="X214" s="77">
        <f t="shared" si="492"/>
        <v>0</v>
      </c>
      <c r="Y214" s="77">
        <f t="shared" si="492"/>
        <v>0</v>
      </c>
      <c r="Z214" s="77" t="s">
        <v>155</v>
      </c>
      <c r="AA214" s="77" t="s">
        <v>162</v>
      </c>
      <c r="AB214" s="77" t="s">
        <v>178</v>
      </c>
      <c r="AC214" s="72">
        <f t="shared" si="495"/>
        <v>63.236671728601777</v>
      </c>
      <c r="AD214" s="72">
        <f t="shared" si="495"/>
        <v>61.504875436619322</v>
      </c>
      <c r="AE214" s="72">
        <f t="shared" si="495"/>
        <v>60.959904989652955</v>
      </c>
      <c r="AF214" s="72">
        <f t="shared" si="495"/>
        <v>59.594583398539982</v>
      </c>
      <c r="AG214" s="72">
        <f t="shared" si="495"/>
        <v>57.292979842962389</v>
      </c>
      <c r="AH214" s="72">
        <f t="shared" si="495"/>
        <v>54.086901388916409</v>
      </c>
      <c r="AI214" s="72">
        <f t="shared" si="495"/>
        <v>52.141527386205553</v>
      </c>
      <c r="AJ214" s="78">
        <f t="shared" si="482"/>
        <v>0.82454572577737484</v>
      </c>
    </row>
    <row r="215" spans="10:36" x14ac:dyDescent="0.2">
      <c r="W215" s="76">
        <f t="shared" si="492"/>
        <v>0</v>
      </c>
      <c r="X215" s="77">
        <f t="shared" si="492"/>
        <v>0</v>
      </c>
      <c r="Y215" s="77">
        <f t="shared" si="492"/>
        <v>0</v>
      </c>
      <c r="Z215" s="77" t="s">
        <v>155</v>
      </c>
      <c r="AA215" s="77" t="s">
        <v>163</v>
      </c>
      <c r="AB215" s="77" t="s">
        <v>178</v>
      </c>
      <c r="AC215" s="72">
        <f t="shared" si="495"/>
        <v>25.046535748978808</v>
      </c>
      <c r="AD215" s="72">
        <f t="shared" si="495"/>
        <v>27.49161760897108</v>
      </c>
      <c r="AE215" s="72">
        <f t="shared" si="495"/>
        <v>28.827377002559484</v>
      </c>
      <c r="AF215" s="72">
        <f t="shared" si="495"/>
        <v>30.649090022001491</v>
      </c>
      <c r="AG215" s="72">
        <f t="shared" si="495"/>
        <v>33.265882559365899</v>
      </c>
      <c r="AH215" s="72">
        <f t="shared" si="495"/>
        <v>36.559608488042642</v>
      </c>
      <c r="AI215" s="72">
        <f t="shared" si="495"/>
        <v>38.57494313889795</v>
      </c>
      <c r="AJ215" s="78">
        <f t="shared" si="482"/>
        <v>1.5401308797952515</v>
      </c>
    </row>
    <row r="216" spans="10:36" x14ac:dyDescent="0.2">
      <c r="W216" s="76">
        <f t="shared" si="492"/>
        <v>0</v>
      </c>
      <c r="X216" s="77">
        <f t="shared" si="492"/>
        <v>0</v>
      </c>
      <c r="Y216" s="77">
        <f t="shared" si="492"/>
        <v>0</v>
      </c>
      <c r="Z216" s="77" t="s">
        <v>164</v>
      </c>
      <c r="AA216" s="77" t="s">
        <v>165</v>
      </c>
      <c r="AB216" s="77" t="s">
        <v>179</v>
      </c>
      <c r="AC216" s="70">
        <f>AN149/100000000</f>
        <v>713.32667028767207</v>
      </c>
      <c r="AD216" s="70">
        <f t="shared" ref="AD216:AI217" si="496">AO149/100000000</f>
        <v>785.37813429601727</v>
      </c>
      <c r="AE216" s="70">
        <f t="shared" si="496"/>
        <v>847.47664779420518</v>
      </c>
      <c r="AF216" s="70">
        <f t="shared" si="496"/>
        <v>870.91309161885999</v>
      </c>
      <c r="AG216" s="70">
        <f t="shared" si="496"/>
        <v>868.14368129755098</v>
      </c>
      <c r="AH216" s="70">
        <f t="shared" si="496"/>
        <v>873.40254104343217</v>
      </c>
      <c r="AI216" s="70">
        <f t="shared" si="496"/>
        <v>882.76264872072375</v>
      </c>
      <c r="AJ216" s="78">
        <f t="shared" si="482"/>
        <v>1.2375292912638765</v>
      </c>
    </row>
    <row r="217" spans="10:36" x14ac:dyDescent="0.2">
      <c r="W217" s="76">
        <f t="shared" si="492"/>
        <v>0</v>
      </c>
      <c r="X217" s="77">
        <f t="shared" si="492"/>
        <v>0</v>
      </c>
      <c r="Y217" s="77">
        <f t="shared" si="492"/>
        <v>0</v>
      </c>
      <c r="Z217" s="77" t="s">
        <v>164</v>
      </c>
      <c r="AA217" s="77" t="s">
        <v>166</v>
      </c>
      <c r="AB217" s="77" t="s">
        <v>179</v>
      </c>
      <c r="AC217" s="70">
        <f>AN150/100000000</f>
        <v>912.3289057425211</v>
      </c>
      <c r="AD217" s="70">
        <f t="shared" si="496"/>
        <v>941.91966253322209</v>
      </c>
      <c r="AE217" s="70">
        <f t="shared" si="496"/>
        <v>955.02439479113752</v>
      </c>
      <c r="AF217" s="70">
        <f t="shared" si="496"/>
        <v>955.83857510597443</v>
      </c>
      <c r="AG217" s="70">
        <f t="shared" si="496"/>
        <v>946.01204213530059</v>
      </c>
      <c r="AH217" s="70">
        <f t="shared" si="496"/>
        <v>937.23877672006222</v>
      </c>
      <c r="AI217" s="70">
        <f t="shared" si="496"/>
        <v>921.47799780514526</v>
      </c>
      <c r="AJ217" s="78">
        <f t="shared" si="482"/>
        <v>1.0100282825689688</v>
      </c>
    </row>
    <row r="218" spans="10:36" x14ac:dyDescent="0.2">
      <c r="W218" s="76">
        <f t="shared" si="492"/>
        <v>0</v>
      </c>
      <c r="X218" s="77">
        <f t="shared" si="492"/>
        <v>0</v>
      </c>
      <c r="Y218" s="77">
        <f t="shared" si="492"/>
        <v>0</v>
      </c>
      <c r="Z218" s="77" t="s">
        <v>164</v>
      </c>
      <c r="AA218" s="77" t="s">
        <v>167</v>
      </c>
      <c r="AB218" s="77" t="s">
        <v>179</v>
      </c>
      <c r="AC218" s="70">
        <f>AC216+AC217</f>
        <v>1625.6555760301931</v>
      </c>
      <c r="AD218" s="70">
        <f t="shared" ref="AD218:AI218" si="497">AD216+AD217</f>
        <v>1727.2977968292394</v>
      </c>
      <c r="AE218" s="70">
        <f t="shared" si="497"/>
        <v>1802.5010425853427</v>
      </c>
      <c r="AF218" s="70">
        <f t="shared" si="497"/>
        <v>1826.7516667248344</v>
      </c>
      <c r="AG218" s="70">
        <f t="shared" si="497"/>
        <v>1814.1557234328516</v>
      </c>
      <c r="AH218" s="70">
        <f t="shared" si="497"/>
        <v>1810.6413177634945</v>
      </c>
      <c r="AI218" s="70">
        <f t="shared" si="497"/>
        <v>1804.2406465258691</v>
      </c>
      <c r="AJ218" s="78">
        <f t="shared" si="482"/>
        <v>1.1098541862918934</v>
      </c>
    </row>
    <row r="219" spans="10:36" x14ac:dyDescent="0.2">
      <c r="J219" t="str">
        <f>Q56</f>
        <v>2045年</v>
      </c>
      <c r="W219" s="76">
        <f t="shared" si="492"/>
        <v>0</v>
      </c>
      <c r="X219" s="77">
        <f t="shared" si="492"/>
        <v>0</v>
      </c>
      <c r="Y219" s="77">
        <f t="shared" si="492"/>
        <v>0</v>
      </c>
      <c r="Z219" s="77" t="s">
        <v>164</v>
      </c>
      <c r="AA219" s="77" t="s">
        <v>168</v>
      </c>
      <c r="AB219" s="77" t="s">
        <v>179</v>
      </c>
      <c r="AC219" s="70">
        <f>AN151/100000000</f>
        <v>167.9849036817613</v>
      </c>
      <c r="AD219" s="70">
        <f t="shared" ref="AD219:AI219" si="498">AO151/100000000</f>
        <v>170.03092352971044</v>
      </c>
      <c r="AE219" s="70">
        <f t="shared" si="498"/>
        <v>169.4101939033043</v>
      </c>
      <c r="AF219" s="70">
        <f t="shared" si="498"/>
        <v>167.7488730490208</v>
      </c>
      <c r="AG219" s="70">
        <f t="shared" si="498"/>
        <v>164.87396510834958</v>
      </c>
      <c r="AH219" s="70">
        <f t="shared" si="498"/>
        <v>161.48261940269998</v>
      </c>
      <c r="AI219" s="70">
        <f t="shared" si="498"/>
        <v>156.71637695168047</v>
      </c>
      <c r="AJ219" s="78">
        <f t="shared" si="482"/>
        <v>0.93291940833309361</v>
      </c>
    </row>
    <row r="220" spans="10:36" ht="13.5" thickBot="1" x14ac:dyDescent="0.25">
      <c r="W220" s="79">
        <f t="shared" si="492"/>
        <v>0</v>
      </c>
      <c r="X220" s="80">
        <f t="shared" si="492"/>
        <v>0</v>
      </c>
      <c r="Y220" s="80">
        <f t="shared" si="492"/>
        <v>0</v>
      </c>
      <c r="Z220" s="80" t="s">
        <v>164</v>
      </c>
      <c r="AA220" s="80" t="s">
        <v>169</v>
      </c>
      <c r="AB220" s="80" t="s">
        <v>179</v>
      </c>
      <c r="AC220" s="71">
        <f>AC218+AC219</f>
        <v>1793.6404797119544</v>
      </c>
      <c r="AD220" s="71">
        <f t="shared" ref="AD220:AI220" si="499">AD218+AD219</f>
        <v>1897.3287203589498</v>
      </c>
      <c r="AE220" s="71">
        <f t="shared" si="499"/>
        <v>1971.9112364886471</v>
      </c>
      <c r="AF220" s="71">
        <f t="shared" si="499"/>
        <v>1994.5005397738553</v>
      </c>
      <c r="AG220" s="71">
        <f t="shared" si="499"/>
        <v>1979.0296885412013</v>
      </c>
      <c r="AH220" s="71">
        <f t="shared" si="499"/>
        <v>1972.1239371661945</v>
      </c>
      <c r="AI220" s="71">
        <f t="shared" si="499"/>
        <v>1960.9570234775497</v>
      </c>
      <c r="AJ220" s="81">
        <f t="shared" si="482"/>
        <v>1.0932832112444659</v>
      </c>
    </row>
  </sheetData>
  <mergeCells count="7">
    <mergeCell ref="FQ3:FR3"/>
    <mergeCell ref="BT3:BU3"/>
    <mergeCell ref="CJ3:CK3"/>
    <mergeCell ref="DA3:DB3"/>
    <mergeCell ref="DR3:DS3"/>
    <mergeCell ref="EI3:EJ3"/>
    <mergeCell ref="EZ3:FA3"/>
  </mergeCells>
  <phoneticPr fontId="2"/>
  <conditionalFormatting sqref="U5:AA5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6:AA6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7:AA7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5:AR5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6:AR6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7:AR7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9:AR9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0:AR10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1:AR11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13:AR13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Q6:FQ14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R6:FR14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4:GC4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5:GC5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W6:GC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AB41" r:id="rId1" xr:uid="{EF8D35DA-88A3-45B0-BD57-CA1FC15B8B17}"/>
    <hyperlink ref="AL41" r:id="rId2" location="a05k28-b" xr:uid="{CF1F2736-0CE2-4CE3-A8D7-AB928AD53ED1}"/>
    <hyperlink ref="AL67" r:id="rId3" location="a05k28-b" xr:uid="{2901CB64-5596-499D-87DF-54CEA1552075}"/>
  </hyperlinks>
  <pageMargins left="0.7" right="0.7" top="0.75" bottom="0.75" header="0.3" footer="0.3"/>
  <pageSetup paperSize="9" orientation="portrait" verticalDpi="1200" r:id="rId4"/>
  <drawing r:id="rId5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ED2D91E5-BD22-43B0-B447-530BD7228D4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'②自動集計ﾌｫｰﾏｯﾄ（変更禁止）'!FW4:GC4</xm:f>
              <xm:sqref>GD4</xm:sqref>
            </x14:sparkline>
            <x14:sparkline>
              <xm:f>'②自動集計ﾌｫｰﾏｯﾄ（変更禁止）'!FW5:GC5</xm:f>
              <xm:sqref>GD5</xm:sqref>
            </x14:sparkline>
            <x14:sparkline>
              <xm:f>'②自動集計ﾌｫｰﾏｯﾄ（変更禁止）'!FW6:GC6</xm:f>
              <xm:sqref>GD6</xm:sqref>
            </x14:sparkline>
          </x14:sparklines>
        </x14:sparklineGroup>
        <x14:sparklineGroup displayEmptyCellsAs="gap" markers="1" xr2:uid="{829AEA0E-ECC9-4276-8788-3A1FF6EFAB3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'②自動集計ﾌｫｰﾏｯﾄ（変更禁止）'!U13:AA13</xm:f>
              <xm:sqref>AB13</xm:sqref>
            </x14:sparkline>
          </x14:sparklines>
        </x14:sparklineGroup>
        <x14:sparklineGroup displayEmptyCellsAs="gap" markers="1" xr2:uid="{F897A437-561D-45DD-A90E-17CD89F32EC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'②自動集計ﾌｫｰﾏｯﾄ（変更禁止）'!U9:AA9</xm:f>
              <xm:sqref>AB9</xm:sqref>
            </x14:sparkline>
            <x14:sparkline>
              <xm:f>'②自動集計ﾌｫｰﾏｯﾄ（変更禁止）'!U10:AA10</xm:f>
              <xm:sqref>AB10</xm:sqref>
            </x14:sparkline>
            <x14:sparkline>
              <xm:f>'②自動集計ﾌｫｰﾏｯﾄ（変更禁止）'!U11:AA11</xm:f>
              <xm:sqref>AB11</xm:sqref>
            </x14:sparkline>
          </x14:sparklines>
        </x14:sparklineGroup>
        <x14:sparklineGroup displayEmptyCellsAs="gap" markers="1" xr2:uid="{7E5D264E-32D6-41D5-B913-B9C15404983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'②自動集計ﾌｫｰﾏｯﾄ（変更禁止）'!U5:AA5</xm:f>
              <xm:sqref>AB5</xm:sqref>
            </x14:sparkline>
            <x14:sparkline>
              <xm:f>'②自動集計ﾌｫｰﾏｯﾄ（変更禁止）'!U6:AA6</xm:f>
              <xm:sqref>AB6</xm:sqref>
            </x14:sparkline>
            <x14:sparkline>
              <xm:f>'②自動集計ﾌｫｰﾏｯﾄ（変更禁止）'!U7:AA7</xm:f>
              <xm:sqref>AB7</xm:sqref>
            </x14:sparkline>
          </x14:sparklines>
        </x14:sparklineGroup>
        <x14:sparklineGroup displayEmptyCellsAs="gap" markers="1" xr2:uid="{74ACC440-7C42-40E3-B420-DECCD2DF1BA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'②自動集計ﾌｫｰﾏｯﾄ（変更禁止）'!AL17:AR17</xm:f>
              <xm:sqref>AS17</xm:sqref>
            </x14:sparkline>
            <x14:sparkline>
              <xm:f>'②自動集計ﾌｫｰﾏｯﾄ（変更禁止）'!AL18:AR18</xm:f>
              <xm:sqref>AS18</xm:sqref>
            </x14:sparkline>
            <x14:sparkline>
              <xm:f>'②自動集計ﾌｫｰﾏｯﾄ（変更禁止）'!AL19:AR19</xm:f>
              <xm:sqref>AS19</xm:sqref>
            </x14:sparkline>
            <x14:sparkline>
              <xm:f>'②自動集計ﾌｫｰﾏｯﾄ（変更禁止）'!AL20:AR20</xm:f>
              <xm:sqref>AS20</xm:sqref>
            </x14:sparkline>
            <x14:sparkline>
              <xm:f>'②自動集計ﾌｫｰﾏｯﾄ（変更禁止）'!AL21:AR21</xm:f>
              <xm:sqref>AS21</xm:sqref>
            </x14:sparkline>
            <x14:sparkline>
              <xm:f>'②自動集計ﾌｫｰﾏｯﾄ（変更禁止）'!AL22:AR22</xm:f>
              <xm:sqref>AS22</xm:sqref>
            </x14:sparkline>
            <x14:sparkline>
              <xm:f>'②自動集計ﾌｫｰﾏｯﾄ（変更禁止）'!AL23:AR23</xm:f>
              <xm:sqref>AS23</xm:sqref>
            </x14:sparkline>
            <x14:sparkline>
              <xm:f>'②自動集計ﾌｫｰﾏｯﾄ（変更禁止）'!AL24:AR24</xm:f>
              <xm:sqref>AS24</xm:sqref>
            </x14:sparkline>
          </x14:sparklines>
        </x14:sparklineGroup>
        <x14:sparklineGroup displayEmptyCellsAs="gap" markers="1" xr2:uid="{B3C2848D-5E00-4AF2-BF47-566C21F9128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'②自動集計ﾌｫｰﾏｯﾄ（変更禁止）'!AL5:AR5</xm:f>
              <xm:sqref>AS5</xm:sqref>
            </x14:sparkline>
            <x14:sparkline>
              <xm:f>'②自動集計ﾌｫｰﾏｯﾄ（変更禁止）'!AL6:AR6</xm:f>
              <xm:sqref>AS6</xm:sqref>
            </x14:sparkline>
            <x14:sparkline>
              <xm:f>'②自動集計ﾌｫｰﾏｯﾄ（変更禁止）'!AL7:AR7</xm:f>
              <xm:sqref>AS7</xm:sqref>
            </x14:sparkline>
          </x14:sparklines>
        </x14:sparklineGroup>
        <x14:sparklineGroup displayEmptyCellsAs="gap" markers="1" xr2:uid="{6F056997-F719-455D-AFB9-05F467D98A1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'②自動集計ﾌｫｰﾏｯﾄ（変更禁止）'!AL9:AR9</xm:f>
              <xm:sqref>AS9</xm:sqref>
            </x14:sparkline>
            <x14:sparkline>
              <xm:f>'②自動集計ﾌｫｰﾏｯﾄ（変更禁止）'!AL10:AR10</xm:f>
              <xm:sqref>AS10</xm:sqref>
            </x14:sparkline>
            <x14:sparkline>
              <xm:f>'②自動集計ﾌｫｰﾏｯﾄ（変更禁止）'!AL11:AR11</xm:f>
              <xm:sqref>AS11</xm:sqref>
            </x14:sparkline>
          </x14:sparklines>
        </x14:sparklineGroup>
        <x14:sparklineGroup displayEmptyCellsAs="gap" markers="1" xr2:uid="{B33CDC51-FC92-4FDD-B729-D93051A1849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'②自動集計ﾌｫｰﾏｯﾄ（変更禁止）'!AL13:AR13</xm:f>
              <xm:sqref>AS13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70FC-B7B5-4FB8-AC28-86D23589A62D}">
  <sheetPr>
    <tabColor rgb="FF0070C0"/>
  </sheetPr>
  <dimension ref="B1:BU30"/>
  <sheetViews>
    <sheetView tabSelected="1" topLeftCell="AQ1" zoomScale="70" zoomScaleNormal="70" workbookViewId="0">
      <selection activeCell="BG34" sqref="BG34:BH34"/>
    </sheetView>
  </sheetViews>
  <sheetFormatPr defaultRowHeight="13" x14ac:dyDescent="0.2"/>
  <cols>
    <col min="52" max="54" width="9.54296875" bestFit="1" customWidth="1"/>
    <col min="67" max="67" width="8.6328125" customWidth="1"/>
    <col min="68" max="68" width="8.7265625" customWidth="1"/>
  </cols>
  <sheetData>
    <row r="1" spans="2:73" x14ac:dyDescent="0.2">
      <c r="B1" s="33" t="s">
        <v>277</v>
      </c>
      <c r="C1" s="33" t="str">
        <f>①データ貼り付け!B2</f>
        <v>東京都</v>
      </c>
      <c r="D1" s="33" t="str">
        <f>①データ貼り付け!C2</f>
        <v>八王子市</v>
      </c>
      <c r="J1" s="33" t="str">
        <f>B1</f>
        <v>対象地域</v>
      </c>
      <c r="K1" s="33" t="str">
        <f t="shared" ref="K1:L1" si="0">C1</f>
        <v>東京都</v>
      </c>
      <c r="L1" s="33" t="str">
        <f t="shared" si="0"/>
        <v>八王子市</v>
      </c>
      <c r="R1" s="33" t="str">
        <f>J1</f>
        <v>対象地域</v>
      </c>
      <c r="S1" s="33" t="str">
        <f t="shared" ref="S1" si="1">K1</f>
        <v>東京都</v>
      </c>
      <c r="T1" s="33" t="str">
        <f t="shared" ref="T1" si="2">L1</f>
        <v>八王子市</v>
      </c>
      <c r="Z1" s="33" t="str">
        <f>R1</f>
        <v>対象地域</v>
      </c>
      <c r="AA1" s="33" t="str">
        <f t="shared" ref="AA1" si="3">S1</f>
        <v>東京都</v>
      </c>
      <c r="AB1" s="33" t="str">
        <f t="shared" ref="AB1" si="4">T1</f>
        <v>八王子市</v>
      </c>
      <c r="AH1" s="33" t="str">
        <f>Z1</f>
        <v>対象地域</v>
      </c>
      <c r="AI1" s="33" t="str">
        <f t="shared" ref="AI1" si="5">AA1</f>
        <v>東京都</v>
      </c>
      <c r="AJ1" s="33" t="str">
        <f t="shared" ref="AJ1" si="6">AB1</f>
        <v>八王子市</v>
      </c>
    </row>
    <row r="2" spans="2:73" x14ac:dyDescent="0.2">
      <c r="B2" t="s">
        <v>284</v>
      </c>
      <c r="C2" t="s">
        <v>285</v>
      </c>
      <c r="J2" t="s">
        <v>284</v>
      </c>
      <c r="K2" t="s">
        <v>285</v>
      </c>
      <c r="R2" t="s">
        <v>284</v>
      </c>
      <c r="S2" t="s">
        <v>294</v>
      </c>
      <c r="Z2" t="s">
        <v>284</v>
      </c>
      <c r="AA2" t="s">
        <v>295</v>
      </c>
      <c r="AH2" t="s">
        <v>284</v>
      </c>
      <c r="AI2" t="s">
        <v>293</v>
      </c>
    </row>
    <row r="3" spans="2:73" x14ac:dyDescent="0.2">
      <c r="B3" t="s">
        <v>286</v>
      </c>
      <c r="C3" t="s">
        <v>287</v>
      </c>
      <c r="J3" t="s">
        <v>286</v>
      </c>
      <c r="K3" t="s">
        <v>287</v>
      </c>
      <c r="R3" t="s">
        <v>286</v>
      </c>
      <c r="S3" t="s">
        <v>288</v>
      </c>
      <c r="Z3" t="s">
        <v>286</v>
      </c>
      <c r="AA3" t="s">
        <v>288</v>
      </c>
      <c r="AH3" t="s">
        <v>286</v>
      </c>
      <c r="AI3" t="s">
        <v>292</v>
      </c>
    </row>
    <row r="4" spans="2:73" x14ac:dyDescent="0.2">
      <c r="S4" t="s">
        <v>289</v>
      </c>
      <c r="AA4" t="s">
        <v>289</v>
      </c>
      <c r="AI4" t="s">
        <v>291</v>
      </c>
    </row>
    <row r="5" spans="2:73" x14ac:dyDescent="0.2">
      <c r="AA5" t="s">
        <v>290</v>
      </c>
      <c r="AI5" t="s">
        <v>290</v>
      </c>
    </row>
    <row r="6" spans="2:73" x14ac:dyDescent="0.2">
      <c r="B6" t="s">
        <v>296</v>
      </c>
      <c r="C6" t="s">
        <v>297</v>
      </c>
      <c r="J6" t="s">
        <v>296</v>
      </c>
      <c r="K6" t="s">
        <v>297</v>
      </c>
      <c r="R6" t="s">
        <v>296</v>
      </c>
      <c r="S6" t="s">
        <v>298</v>
      </c>
      <c r="Z6" t="s">
        <v>296</v>
      </c>
      <c r="AA6" t="s">
        <v>298</v>
      </c>
      <c r="AH6" t="s">
        <v>296</v>
      </c>
      <c r="AI6" t="s">
        <v>299</v>
      </c>
    </row>
    <row r="7" spans="2:73" ht="13" customHeight="1" x14ac:dyDescent="0.2">
      <c r="B7" s="152" t="s">
        <v>155</v>
      </c>
      <c r="C7" s="152"/>
      <c r="D7" s="152"/>
      <c r="E7" s="152"/>
      <c r="F7" s="152"/>
      <c r="G7" s="152"/>
      <c r="H7" s="152"/>
      <c r="J7" s="153" t="s">
        <v>278</v>
      </c>
      <c r="K7" s="153"/>
      <c r="L7" s="153"/>
      <c r="M7" s="153"/>
      <c r="N7" s="153"/>
      <c r="O7" s="153"/>
      <c r="P7" s="153"/>
      <c r="R7" s="154" t="s">
        <v>279</v>
      </c>
      <c r="S7" s="154"/>
      <c r="T7" s="154"/>
      <c r="U7" s="154"/>
      <c r="V7" s="154"/>
      <c r="W7" s="154"/>
      <c r="X7" s="154"/>
      <c r="Z7" s="154" t="s">
        <v>280</v>
      </c>
      <c r="AA7" s="154"/>
      <c r="AB7" s="154"/>
      <c r="AC7" s="154"/>
      <c r="AD7" s="154"/>
      <c r="AE7" s="154"/>
      <c r="AF7" s="154"/>
      <c r="AH7" s="155" t="s">
        <v>281</v>
      </c>
      <c r="AI7" s="155"/>
      <c r="AJ7" s="155"/>
      <c r="AK7" s="155"/>
      <c r="AL7" s="155"/>
      <c r="AM7" s="155"/>
      <c r="AN7" s="155"/>
      <c r="AP7" s="149" t="s">
        <v>329</v>
      </c>
      <c r="AQ7" s="149"/>
      <c r="AR7" s="149"/>
      <c r="AS7" s="149"/>
      <c r="AT7" s="149"/>
      <c r="AU7" s="149"/>
      <c r="AV7" s="149"/>
      <c r="AX7" s="154" t="s">
        <v>331</v>
      </c>
      <c r="AY7" s="154"/>
      <c r="AZ7" s="154"/>
      <c r="BA7" s="154"/>
      <c r="BB7" s="154"/>
      <c r="BC7" s="148" t="s">
        <v>330</v>
      </c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</row>
    <row r="8" spans="2:73" ht="13" customHeight="1" x14ac:dyDescent="0.2">
      <c r="B8" s="152"/>
      <c r="C8" s="152"/>
      <c r="D8" s="152"/>
      <c r="E8" s="152"/>
      <c r="F8" s="152"/>
      <c r="G8" s="152"/>
      <c r="H8" s="152"/>
      <c r="J8" s="153"/>
      <c r="K8" s="153"/>
      <c r="L8" s="153"/>
      <c r="M8" s="153"/>
      <c r="N8" s="153"/>
      <c r="O8" s="153"/>
      <c r="P8" s="153"/>
      <c r="R8" s="154"/>
      <c r="S8" s="154"/>
      <c r="T8" s="154"/>
      <c r="U8" s="154"/>
      <c r="V8" s="154"/>
      <c r="W8" s="154"/>
      <c r="X8" s="154"/>
      <c r="Z8" s="154"/>
      <c r="AA8" s="154"/>
      <c r="AB8" s="154"/>
      <c r="AC8" s="154"/>
      <c r="AD8" s="154"/>
      <c r="AE8" s="154"/>
      <c r="AF8" s="154"/>
      <c r="AH8" s="155"/>
      <c r="AI8" s="155"/>
      <c r="AJ8" s="155"/>
      <c r="AK8" s="155"/>
      <c r="AL8" s="155"/>
      <c r="AM8" s="155"/>
      <c r="AN8" s="155"/>
      <c r="AP8" s="149"/>
      <c r="AQ8" s="149"/>
      <c r="AR8" s="149"/>
      <c r="AS8" s="149"/>
      <c r="AT8" s="149"/>
      <c r="AU8" s="149"/>
      <c r="AV8" s="149"/>
      <c r="AX8" s="154"/>
      <c r="AY8" s="154"/>
      <c r="AZ8" s="154"/>
      <c r="BA8" s="154"/>
      <c r="BB8" s="154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</row>
    <row r="9" spans="2:73" ht="13" customHeight="1" x14ac:dyDescent="0.2">
      <c r="B9" s="152"/>
      <c r="C9" s="152"/>
      <c r="D9" s="152"/>
      <c r="E9" s="152"/>
      <c r="F9" s="152"/>
      <c r="G9" s="152"/>
      <c r="H9" s="152"/>
      <c r="J9" s="153"/>
      <c r="K9" s="153"/>
      <c r="L9" s="153"/>
      <c r="M9" s="153"/>
      <c r="N9" s="153"/>
      <c r="O9" s="153"/>
      <c r="P9" s="153"/>
      <c r="R9" s="154"/>
      <c r="S9" s="154"/>
      <c r="T9" s="154"/>
      <c r="U9" s="154"/>
      <c r="V9" s="154"/>
      <c r="W9" s="154"/>
      <c r="X9" s="154"/>
      <c r="Z9" s="154"/>
      <c r="AA9" s="154"/>
      <c r="AB9" s="154"/>
      <c r="AC9" s="154"/>
      <c r="AD9" s="154"/>
      <c r="AE9" s="154"/>
      <c r="AF9" s="154"/>
      <c r="AH9" s="155"/>
      <c r="AI9" s="155"/>
      <c r="AJ9" s="155"/>
      <c r="AK9" s="155"/>
      <c r="AL9" s="155"/>
      <c r="AM9" s="155"/>
      <c r="AN9" s="155"/>
      <c r="AP9" s="149"/>
      <c r="AQ9" s="149"/>
      <c r="AR9" s="149"/>
      <c r="AS9" s="149"/>
      <c r="AT9" s="149"/>
      <c r="AU9" s="149"/>
      <c r="AV9" s="149"/>
      <c r="AX9" s="154"/>
      <c r="AY9" s="154"/>
      <c r="AZ9" s="154"/>
      <c r="BA9" s="154"/>
      <c r="BB9" s="154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</row>
    <row r="12" spans="2:73" x14ac:dyDescent="0.2">
      <c r="AX12" s="117"/>
      <c r="AY12" s="117"/>
      <c r="AZ12" s="117" t="s">
        <v>361</v>
      </c>
      <c r="BA12" s="117" t="s">
        <v>358</v>
      </c>
      <c r="BB12" s="117" t="s">
        <v>359</v>
      </c>
      <c r="BC12" s="150"/>
      <c r="BD12" s="147" t="s">
        <v>336</v>
      </c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</row>
    <row r="13" spans="2:73" ht="26" x14ac:dyDescent="0.2">
      <c r="AX13" s="117" t="s">
        <v>138</v>
      </c>
      <c r="AY13" s="117" t="s">
        <v>355</v>
      </c>
      <c r="AZ13" s="117" t="s">
        <v>360</v>
      </c>
      <c r="BA13" s="117" t="s">
        <v>356</v>
      </c>
      <c r="BB13" s="117" t="s">
        <v>357</v>
      </c>
      <c r="BC13" s="151"/>
      <c r="BD13" s="138" t="s">
        <v>331</v>
      </c>
      <c r="BE13" s="138" t="s">
        <v>332</v>
      </c>
      <c r="BF13" s="138" t="s">
        <v>333</v>
      </c>
      <c r="BG13" s="138" t="s">
        <v>334</v>
      </c>
      <c r="BH13" s="138" t="s">
        <v>335</v>
      </c>
      <c r="BI13" s="138" t="s">
        <v>338</v>
      </c>
      <c r="BJ13" s="139" t="s">
        <v>339</v>
      </c>
      <c r="BK13" s="140" t="s">
        <v>340</v>
      </c>
      <c r="BL13" s="141" t="s">
        <v>341</v>
      </c>
      <c r="BM13" s="141" t="s">
        <v>342</v>
      </c>
      <c r="BN13" s="140" t="s">
        <v>343</v>
      </c>
      <c r="BO13" s="141" t="s">
        <v>344</v>
      </c>
      <c r="BP13" s="141" t="s">
        <v>345</v>
      </c>
      <c r="BQ13" s="141" t="s">
        <v>346</v>
      </c>
      <c r="BR13" s="141" t="s">
        <v>347</v>
      </c>
      <c r="BS13" s="140" t="s">
        <v>354</v>
      </c>
      <c r="BT13" s="140" t="s">
        <v>348</v>
      </c>
      <c r="BU13" s="140" t="s">
        <v>349</v>
      </c>
    </row>
    <row r="14" spans="2:73" x14ac:dyDescent="0.2">
      <c r="AX14" s="117" t="str">
        <f>C1</f>
        <v>東京都</v>
      </c>
      <c r="AY14" s="117" t="str">
        <f>D1</f>
        <v>八王子市</v>
      </c>
      <c r="AZ14" s="42">
        <f>'②自動集計ﾌｫｰﾏｯﾄ（変更禁止）'!B5</f>
        <v>577513</v>
      </c>
      <c r="BA14" s="42">
        <f>'②自動集計ﾌｫｰﾏｯﾄ（変更禁止）'!C5</f>
        <v>571436</v>
      </c>
      <c r="BB14" s="42">
        <f>'②自動集計ﾌｫｰﾏｯﾄ（変更禁止）'!H5</f>
        <v>484514</v>
      </c>
      <c r="BC14" s="142" t="s">
        <v>337</v>
      </c>
      <c r="BD14" s="144">
        <f>'②自動集計ﾌｫｰﾏｯﾄ（変更禁止）'!H5-'②自動集計ﾌｫｰﾏｯﾄ（変更禁止）'!C5</f>
        <v>-86922</v>
      </c>
      <c r="BE14" s="144">
        <f>'②自動集計ﾌｫｰﾏｯﾄ（変更禁止）'!H25-+'②自動集計ﾌｫｰﾏｯﾄ（変更禁止）'!C25</f>
        <v>-17898</v>
      </c>
      <c r="BF14" s="144">
        <f>'②自動集計ﾌｫｰﾏｯﾄ（変更禁止）'!H26-'②自動集計ﾌｫｰﾏｯﾄ（変更禁止）'!C26</f>
        <v>-98828</v>
      </c>
      <c r="BG14" s="144">
        <f>'②自動集計ﾌｫｰﾏｯﾄ（変更禁止）'!H27-'②自動集計ﾌｫｰﾏｯﾄ（変更禁止）'!C27</f>
        <v>29804</v>
      </c>
      <c r="BH14" s="144">
        <f>'②自動集計ﾌｫｰﾏｯﾄ（変更禁止）'!H29-'②自動集計ﾌｫｰﾏｯﾄ（変更禁止）'!C29</f>
        <v>27028</v>
      </c>
      <c r="BI14" s="144">
        <f>'②自動集計ﾌｫｰﾏｯﾄ（変更禁止）'!AT115-'②自動集計ﾌｫｰﾏｯﾄ（変更禁止）'!AO115</f>
        <v>659.98703000000114</v>
      </c>
      <c r="BJ14" s="144">
        <f>'②自動集計ﾌｫｰﾏｯﾄ（変更禁止）'!AT113-'②自動集計ﾌｫｰﾏｯﾄ（変更禁止）'!AO113</f>
        <v>638.27234000000044</v>
      </c>
      <c r="BK14" s="144">
        <f>'②自動集計ﾌｫｰﾏｯﾄ（変更禁止）'!AT114-'②自動集計ﾌｫｰﾏｯﾄ（変更禁止）'!AO114</f>
        <v>21.71468999999999</v>
      </c>
      <c r="BL14" s="144">
        <f>'②自動集計ﾌｫｰﾏｯﾄ（変更禁止）'!BE115-'②自動集計ﾌｫｰﾏｯﾄ（変更禁止）'!AZ115</f>
        <v>-555.24012000000221</v>
      </c>
      <c r="BM14" s="144">
        <f>'②自動集計ﾌｫｰﾏｯﾄ（変更禁止）'!BE113-'②自動集計ﾌｫｰﾏｯﾄ（変更禁止）'!AZ113</f>
        <v>44.189509999999245</v>
      </c>
      <c r="BN14" s="144">
        <f>'②自動集計ﾌｫｰﾏｯﾄ（変更禁止）'!BE114-'②自動集計ﾌｫｰﾏｯﾄ（変更禁止）'!AZ114</f>
        <v>-599.42963000000236</v>
      </c>
      <c r="BO14" s="144">
        <f>'②自動集計ﾌｫｰﾏｯﾄ（変更禁止）'!AT130-'②自動集計ﾌｫｰﾏｯﾄ（変更禁止）'!AO130</f>
        <v>7694284969.6629639</v>
      </c>
      <c r="BP14" s="144">
        <f>'②自動集計ﾌｫｰﾏｯﾄ（変更禁止）'!AT128-'②自動集計ﾌｫｰﾏｯﾄ（変更禁止）'!AO128</f>
        <v>9738451442.4706421</v>
      </c>
      <c r="BQ14" s="144">
        <f>'②自動集計ﾌｫｰﾏｯﾄ（変更禁止）'!AT129-'②自動集計ﾌｫｰﾏｯﾄ（変更禁止）'!AO129</f>
        <v>-2044166472.8076782</v>
      </c>
      <c r="BR14" s="144">
        <f>'②自動集計ﾌｫｰﾏｯﾄ（変更禁止）'!AR24-'②自動集計ﾌｫｰﾏｯﾄ（変更禁止）'!AM24</f>
        <v>24786.475709713992</v>
      </c>
      <c r="BS14" s="144">
        <f>'②自動集計ﾌｫｰﾏｯﾄ（変更禁止）'!GC6-'②自動集計ﾌｫｰﾏｯﾄ（変更禁止）'!FX6</f>
        <v>-184365.68151318468</v>
      </c>
      <c r="BT14" s="144">
        <f>'②自動集計ﾌｫｰﾏｯﾄ（変更禁止）'!GC4-'②自動集計ﾌｫｰﾏｯﾄ（変更禁止）'!FX4</f>
        <v>30547.563834165165</v>
      </c>
      <c r="BU14" s="144">
        <f>'②自動集計ﾌｫｰﾏｯﾄ（変更禁止）'!GC5-'②自動集計ﾌｫｰﾏｯﾄ（変更禁止）'!FX5</f>
        <v>-214913.2453473499</v>
      </c>
    </row>
    <row r="15" spans="2:73" x14ac:dyDescent="0.2">
      <c r="BC15" s="142" t="s">
        <v>319</v>
      </c>
      <c r="BD15" s="121">
        <f>'②自動集計ﾌｫｰﾏｯﾄ（変更禁止）'!H5/'②自動集計ﾌｫｰﾏｯﾄ（変更禁止）'!C5</f>
        <v>0.84788847744979312</v>
      </c>
      <c r="BE15" s="143">
        <f>'②自動集計ﾌｫｰﾏｯﾄ（変更禁止）'!H25/'②自動集計ﾌｫｰﾏｯﾄ（変更禁止）'!C25</f>
        <v>0.71535354177931865</v>
      </c>
      <c r="BF15" s="143">
        <f>'②自動集計ﾌｫｰﾏｯﾄ（変更禁止）'!H26/'②自動集計ﾌｫｰﾏｯﾄ（変更禁止）'!C26</f>
        <v>0.71880806120736018</v>
      </c>
      <c r="BG15" s="121">
        <f>'②自動集計ﾌｫｰﾏｯﾄ（変更禁止）'!H27/'②自動集計ﾌｫｰﾏｯﾄ（変更禁止）'!C27</f>
        <v>1.1897171811046678</v>
      </c>
      <c r="BH15" s="121">
        <f>'②自動集計ﾌｫｰﾏｯﾄ（変更禁止）'!H29/'②自動集計ﾌｫｰﾏｯﾄ（変更禁止）'!C29</f>
        <v>1.3333292224209163</v>
      </c>
      <c r="BI15" s="121">
        <f>'②自動集計ﾌｫｰﾏｯﾄ（変更禁止）'!AT115/'②自動集計ﾌｫｰﾏｯﾄ（変更禁止）'!AO115</f>
        <v>1.1239969769619294</v>
      </c>
      <c r="BJ15" s="121">
        <f>'②自動集計ﾌｫｰﾏｯﾄ（変更禁止）'!AT113/'②自動集計ﾌｫｰﾏｯﾄ（変更禁止）'!AO113</f>
        <v>1.1232909016670398</v>
      </c>
      <c r="BK15" s="121">
        <f>'②自動集計ﾌｫｰﾏｯﾄ（変更禁止）'!AT114/'②自動集計ﾌｫｰﾏｯﾄ（変更禁止）'!AO114</f>
        <v>1.1490947181403588</v>
      </c>
      <c r="BL15" s="121">
        <f>'②自動集計ﾌｫｰﾏｯﾄ（変更禁止）'!BE115/'②自動集計ﾌｫｰﾏｯﾄ（変更禁止）'!AZ115</f>
        <v>0.97829786812911368</v>
      </c>
      <c r="BM15" s="121">
        <f>'②自動集計ﾌｫｰﾏｯﾄ（変更禁止）'!BE113/'②自動集計ﾌｫｰﾏｯﾄ（変更禁止）'!AZ113</f>
        <v>1.006786301254738</v>
      </c>
      <c r="BN15" s="121">
        <f>'②自動集計ﾌｫｰﾏｯﾄ（変更禁止）'!BE114/'②自動集計ﾌｫｰﾏｯﾄ（変更禁止）'!AZ114</f>
        <v>0.9685718451120876</v>
      </c>
      <c r="BO15" s="121">
        <f>'②自動集計ﾌｫｰﾏｯﾄ（変更禁止）'!AT130/'②自動集計ﾌｫｰﾏｯﾄ（変更禁止）'!AO130</f>
        <v>1.0445452138235063</v>
      </c>
      <c r="BP15" s="121">
        <f>'②自動集計ﾌｫｰﾏｯﾄ（変更禁止）'!AT128/'②自動集計ﾌｫｰﾏｯﾄ（変更禁止）'!AO128</f>
        <v>1.1239969769619296</v>
      </c>
      <c r="BQ15" s="121">
        <f>'②自動集計ﾌｫｰﾏｯﾄ（変更禁止）'!AT129/'②自動集計ﾌｫｰﾏｯﾄ（変更禁止）'!AO129</f>
        <v>0.97829786812911357</v>
      </c>
      <c r="BR15" s="121">
        <f>'②自動集計ﾌｫｰﾏｯﾄ（変更禁止）'!AR24/'②自動集計ﾌｫｰﾏｯﾄ（変更禁止）'!AM24</f>
        <v>1.7877876238521349</v>
      </c>
      <c r="BS15" s="121">
        <f>'②自動集計ﾌｫｰﾏｯﾄ（変更禁止）'!GC6/'②自動集計ﾌｫｰﾏｯﾄ（変更禁止）'!FX6</f>
        <v>0.97052528581712527</v>
      </c>
      <c r="BT15" s="121">
        <f>'②自動集計ﾌｫｰﾏｯﾄ（変更禁止）'!GC4/'②自動集計ﾌｫｰﾏｯﾄ（変更禁止）'!FX4</f>
        <v>1.0946709285238354</v>
      </c>
      <c r="BU15" s="121">
        <f>'②自動集計ﾌｫｰﾏｯﾄ（変更禁止）'!GC5/'②自動集計ﾌｫｰﾏｯﾄ（変更禁止）'!FX5</f>
        <v>0.96377281278083748</v>
      </c>
    </row>
    <row r="16" spans="2:73" x14ac:dyDescent="0.2">
      <c r="BI16" t="s">
        <v>350</v>
      </c>
      <c r="BJ16" t="s">
        <v>352</v>
      </c>
      <c r="BK16" t="s">
        <v>353</v>
      </c>
      <c r="BL16" t="s">
        <v>351</v>
      </c>
      <c r="BM16" t="s">
        <v>352</v>
      </c>
      <c r="BN16" t="s">
        <v>353</v>
      </c>
    </row>
    <row r="28" spans="26:27" x14ac:dyDescent="0.2">
      <c r="Z28" t="str">
        <f>'⓪基礎データ設定'!AA2</f>
        <v>5年間の自然患者減少率</v>
      </c>
    </row>
    <row r="29" spans="26:27" x14ac:dyDescent="0.2">
      <c r="Z29" s="118" t="str">
        <f>'⓪基礎データ設定'!AA5</f>
        <v>病院・入院</v>
      </c>
      <c r="AA29" s="121">
        <f>'⓪基礎データ設定'!AB5</f>
        <v>2.9000000000000001E-2</v>
      </c>
    </row>
    <row r="30" spans="26:27" x14ac:dyDescent="0.2">
      <c r="Z30" s="118" t="str">
        <f>'⓪基礎データ設定'!AA6</f>
        <v>病院・外来</v>
      </c>
      <c r="AA30" s="121">
        <f>'⓪基礎データ設定'!AB6</f>
        <v>3.5000000000000003E-2</v>
      </c>
    </row>
  </sheetData>
  <mergeCells count="10">
    <mergeCell ref="BD12:BU12"/>
    <mergeCell ref="BC7:BU9"/>
    <mergeCell ref="AP7:AV9"/>
    <mergeCell ref="BC12:BC13"/>
    <mergeCell ref="B7:H9"/>
    <mergeCell ref="J7:P9"/>
    <mergeCell ref="R7:X9"/>
    <mergeCell ref="Z7:AF9"/>
    <mergeCell ref="AH7:AN9"/>
    <mergeCell ref="AX7:BB9"/>
  </mergeCells>
  <phoneticPr fontId="2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⓪基礎データ設定</vt:lpstr>
      <vt:lpstr>①データ貼り付け</vt:lpstr>
      <vt:lpstr>②自動集計ﾌｫｰﾏｯﾄ（変更禁止）</vt:lpstr>
      <vt:lpstr>③グラフ抽出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2023-11-08T04:48:30Z</dcterms:modified>
</cp:coreProperties>
</file>